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" sheetId="1" state="visible" r:id="rId2"/>
    <sheet name="USA b-t-b" sheetId="2" state="visible" r:id="rId3"/>
    <sheet name="UK b-t-b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<sst xmlns="http://schemas.openxmlformats.org/spreadsheetml/2006/main" count="151" uniqueCount="102">
  <si>
    <t xml:space="preserve">Note: This workbook contains the calculations described in Joseph Francis, 'Buy-to-Build Indicators for Britain and the United States: An Open Source Update'.</t>
  </si>
  <si>
    <t xml:space="preserve">Buy-to-build indicators</t>
  </si>
  <si>
    <t xml:space="preserve">UK</t>
  </si>
  <si>
    <t xml:space="preserve">USA</t>
  </si>
  <si>
    <t xml:space="preserve">Mergers and acquisitions</t>
  </si>
  <si>
    <t xml:space="preserve">Gross fixed capital formation</t>
  </si>
  <si>
    <t xml:space="preserve">Share prices</t>
  </si>
  <si>
    <t xml:space="preserve">Spliced buy-to-build indicator</t>
  </si>
  <si>
    <t xml:space="preserve">Name</t>
  </si>
  <si>
    <t xml:space="preserve">Conant</t>
  </si>
  <si>
    <t xml:space="preserve">Nelson</t>
  </si>
  <si>
    <t xml:space="preserve">Eis</t>
  </si>
  <si>
    <t xml:space="preserve">Thorpe &amp; FTC</t>
  </si>
  <si>
    <t xml:space="preserve">FTC all</t>
  </si>
  <si>
    <t xml:space="preserve">FTC large</t>
  </si>
  <si>
    <t xml:space="preserve">Mergerstat Review</t>
  </si>
  <si>
    <t xml:space="preserve">US Census Bureau</t>
  </si>
  <si>
    <t xml:space="preserve">Thomson Financial</t>
  </si>
  <si>
    <t xml:space="preserve">Institute of Mergers, Acquisitions and Alliances (IMAA)</t>
  </si>
  <si>
    <t xml:space="preserve">Kuznets</t>
  </si>
  <si>
    <t xml:space="preserve">BEA</t>
  </si>
  <si>
    <t xml:space="preserve">Spliced</t>
  </si>
  <si>
    <t xml:space="preserve">IMAA</t>
  </si>
  <si>
    <t xml:space="preserve">Source</t>
  </si>
  <si>
    <t xml:space="preserve">Conant 1901: 12</t>
  </si>
  <si>
    <t xml:space="preserve">Nelson 1959: 154, Table B-7</t>
  </si>
  <si>
    <t xml:space="preserve">Nelson 1959: 145, Table B-3</t>
  </si>
  <si>
    <t xml:space="preserve">Eis 1969: 271, Table 1</t>
  </si>
  <si>
    <t xml:space="preserve">Lamoreaux 2006: Series Ch422</t>
  </si>
  <si>
    <t xml:space="preserve">Lamoreaux 2006: Series Ch423</t>
  </si>
  <si>
    <t xml:space="preserve">Lamoreaux 2006: Series Ch428</t>
  </si>
  <si>
    <t xml:space="preserve">Lamoreaux 2006: Series Ch429</t>
  </si>
  <si>
    <r>
      <rPr>
        <i val="true"/>
        <sz val="10"/>
        <rFont val="Arial"/>
        <family val="0"/>
        <charset val="1"/>
      </rPr>
      <t xml:space="preserve">Mergerstat Review</t>
    </r>
    <r>
      <rPr>
        <sz val="10"/>
        <rFont val="Arial"/>
        <family val="0"/>
        <charset val="1"/>
      </rPr>
      <t xml:space="preserve"> 1991 &amp; 2006</t>
    </r>
  </si>
  <si>
    <t xml:space="preserve">Lamoreaux 2006: Series Ch430; US Census Bureau 2006: Table 751</t>
  </si>
  <si>
    <t xml:space="preserve">Lamoreaux 2006: Series Ch431; US Census Bureau 2006: Table 751</t>
  </si>
  <si>
    <t xml:space="preserve">Calculation</t>
  </si>
  <si>
    <t xml:space="preserve">Lamoreaux 2006: Series Ch432; US Census Bureau 2006: Table 751</t>
  </si>
  <si>
    <t xml:space="preserve">Lamoreaux 2006: Series Ch433; US Census Bureau 2006: Table 751</t>
  </si>
  <si>
    <t xml:space="preserve">Thomson ONE Banker</t>
  </si>
  <si>
    <t xml:space="preserve">Table T-8</t>
  </si>
  <si>
    <t xml:space="preserve">Table 1.5.5, line 27</t>
  </si>
  <si>
    <t xml:space="preserve">Shiller</t>
  </si>
  <si>
    <t xml:space="preserve">Concept:</t>
  </si>
  <si>
    <t xml:space="preserve">Industrial consolidations</t>
  </si>
  <si>
    <t xml:space="preserve">Acquisitions and consolidations in manufacturing and mining</t>
  </si>
  <si>
    <t xml:space="preserve">Mergers in manufacturing and mining</t>
  </si>
  <si>
    <t xml:space="preserve">Mergers and acquisitions in manufacturing and mining</t>
  </si>
  <si>
    <t xml:space="preserve">Mergers and acquisitions in all sectors</t>
  </si>
  <si>
    <t xml:space="preserve">Mergers and acquisitions in manufacturing and mining worth over $1 million</t>
  </si>
  <si>
    <t xml:space="preserve">Mergers and acquisitions (including divestitures) involving US companies</t>
  </si>
  <si>
    <t xml:space="preserve">Mergers and acquisitions (including divestitures)</t>
  </si>
  <si>
    <t xml:space="preserve">Mergers and acquisitions (excluding divestitures)</t>
  </si>
  <si>
    <t xml:space="preserve">Divestitures</t>
  </si>
  <si>
    <t xml:space="preserve">Mergers and acquisitions in the USA (with disclosed value)</t>
  </si>
  <si>
    <t xml:space="preserve">Gross fixed capital formation, Variant III</t>
  </si>
  <si>
    <t xml:space="preserve">Gross private domestic fixed investment</t>
  </si>
  <si>
    <t xml:space="preserve">S&amp;P Composite Index</t>
  </si>
  <si>
    <t xml:space="preserve">Measure:</t>
  </si>
  <si>
    <t xml:space="preserve">Number</t>
  </si>
  <si>
    <t xml:space="preserve">Total capitalization, Stocks and Bonds ($ millions)</t>
  </si>
  <si>
    <t xml:space="preserve">Number of disappearances</t>
  </si>
  <si>
    <t xml:space="preserve">Total merger capitalizations ($ millions)</t>
  </si>
  <si>
    <t xml:space="preserve">Mergers values ($ millions)</t>
  </si>
  <si>
    <t xml:space="preserve">Assets of acquired companies ($ billions)</t>
  </si>
  <si>
    <t xml:space="preserve">Value ($ billions)</t>
  </si>
  <si>
    <t xml:space="preserve">Value ($ millions)</t>
  </si>
  <si>
    <t xml:space="preserve">Value ($ million)</t>
  </si>
  <si>
    <t xml:space="preserve">Value ($ billion)</t>
  </si>
  <si>
    <t xml:space="preserve">Share indices</t>
  </si>
  <si>
    <t xml:space="preserve">Name:</t>
  </si>
  <si>
    <t xml:space="preserve">Hannah</t>
  </si>
  <si>
    <t xml:space="preserve">ONS</t>
  </si>
  <si>
    <t xml:space="preserve">Feinstein/Mitchell</t>
  </si>
  <si>
    <t xml:space="preserve">UK Actuaries General Index</t>
  </si>
  <si>
    <t xml:space="preserve">Source:</t>
  </si>
  <si>
    <t xml:space="preserve">Hannah 1983: 167-78</t>
  </si>
  <si>
    <t xml:space="preserve">ONS n.d.: Series AIHA</t>
  </si>
  <si>
    <t xml:space="preserve">ONS n.d.: Series DUCM</t>
  </si>
  <si>
    <t xml:space="preserve">ONS n.d.: Series CBAU</t>
  </si>
  <si>
    <t xml:space="preserve">ONS n.d.: Series CBCQ</t>
  </si>
  <si>
    <t xml:space="preserve">Mitchell 1988: 831-35</t>
  </si>
  <si>
    <t xml:space="preserve">ONS n.d.: Series NPQS</t>
  </si>
  <si>
    <t xml:space="preserve">Global Financial Data n.d.: Series GBAINDXW</t>
  </si>
  <si>
    <t xml:space="preserve">UK manufacturing industry</t>
  </si>
  <si>
    <t xml:space="preserve">Mergers and acquisitions in the UK by UK companies</t>
  </si>
  <si>
    <t xml:space="preserve">Transactions in the UK by overseas companies</t>
  </si>
  <si>
    <t xml:space="preserve">Gross domestic fixed capital formation</t>
  </si>
  <si>
    <t xml:space="preserve">Gross Fixed Capital Formation</t>
  </si>
  <si>
    <t xml:space="preserve">Mergers and acquisitions in the UK by UK and overseas companies</t>
  </si>
  <si>
    <t xml:space="preserve">Number of firm disappearances by merger</t>
  </si>
  <si>
    <t xml:space="preserve">Values of firm disappearances (£ million)</t>
  </si>
  <si>
    <t xml:space="preserve">Values of firm disappearances (£ million) (mid-range)</t>
  </si>
  <si>
    <t xml:space="preserve">Values of firm disappearances (£ million) (low)</t>
  </si>
  <si>
    <t xml:space="preserve">Values of firm disappearances (£ million) (high)</t>
  </si>
  <si>
    <t xml:space="preserve">Value of acquisitions or disposals, £ million (DUCM)</t>
  </si>
  <si>
    <t xml:space="preserve">Value of acquisitions, £ million</t>
  </si>
  <si>
    <t xml:space="preserve">Value, £ million</t>
  </si>
  <si>
    <t xml:space="preserve">Values of firm disappearances/GFCF</t>
  </si>
  <si>
    <t xml:space="preserve">Values of firm disappearances (mid-range)/GFCF</t>
  </si>
  <si>
    <t xml:space="preserve">Values of firm disappearances  (low)/GFCF</t>
  </si>
  <si>
    <t xml:space="preserve">Values of firm disappearances (high)/GFCF</t>
  </si>
  <si>
    <t xml:space="preserve">Value of acquisitions or disposals/GFCF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</si>
</sst>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#,##0.0"/>
    <numFmt numFmtId="167" formatCode="#,##0"/>
    <numFmt numFmtId="168" formatCode="#,##0.00000000"/>
    <numFmt numFmtId="169" formatCode="0"/>
    <numFmt numFmtId="170" formatCode="#,##0.000000000000000"/>
    <numFmt numFmtId="171" formatCode="#,##0.000000"/>
    <numFmt numFmtId="172" formatCode="#,##0.000000000"/>
    <numFmt numFmtId="173" formatCode="General"/>
  </numFmts>
  <fonts count="20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12"/>
      <name val="Arial"/>
      <family val="0"/>
      <charset val="1"/>
    </font>
    <font>
      <sz val="14"/>
      <name val="Arial"/>
      <family val="0"/>
      <charset val="1"/>
    </font>
    <font>
      <b val="true"/>
      <sz val="14"/>
      <name val="Arial"/>
      <family val="0"/>
      <charset val="1"/>
    </font>
    <font>
      <b val="true"/>
      <sz val="14"/>
      <name val="Verdana"/>
      <family val="0"/>
      <charset val="1"/>
    </font>
    <font>
      <b val="true"/>
      <i val="true"/>
      <sz val="12"/>
      <name val="Arial"/>
      <family val="0"/>
      <charset val="1"/>
    </font>
    <font>
      <b val="true"/>
      <sz val="12"/>
      <name val="Arial"/>
      <family val="2"/>
      <charset val="1"/>
    </font>
    <font>
      <b val="true"/>
      <sz val="12"/>
      <name val="Arial"/>
      <family val="0"/>
      <charset val="1"/>
    </font>
    <font>
      <i val="true"/>
      <sz val="10"/>
      <name val="Arial"/>
      <family val="0"/>
      <charset val="1"/>
    </font>
    <font>
      <sz val="10"/>
      <name val="Arial"/>
      <family val="0"/>
      <charset val="1"/>
    </font>
    <font>
      <sz val="12"/>
      <color rgb="FF333333"/>
      <name val="Arial"/>
      <family val="0"/>
      <charset val="1"/>
    </font>
    <font>
      <b val="true"/>
      <sz val="12"/>
      <color rgb="FFC0504D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12"/>
      <color rgb="FF953735"/>
      <name val="Arial"/>
      <family val="0"/>
      <charset val="1"/>
    </font>
    <font>
      <sz val="1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EECE1"/>
      </patternFill>
    </fill>
    <fill>
      <patternFill patternType="solid">
        <fgColor rgb="FFFAC090"/>
        <bgColor rgb="FFF2DCDB"/>
      </patternFill>
    </fill>
    <fill>
      <patternFill patternType="solid">
        <fgColor rgb="FFCC99FF"/>
        <bgColor rgb="FF9999FF"/>
      </patternFill>
    </fill>
    <fill>
      <patternFill patternType="solid">
        <fgColor rgb="FFEEECE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CCFFCC"/>
        <bgColor rgb="FFDBEEF4"/>
      </patternFill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2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5" fillId="1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CLAS,REZONES Y SUS PARTES,DE FUNDICION,DE HIERRO O DE ACERO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EEECE1"/>
      <rgbColor rgb="FFDBEEF4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C0504D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A1" activeCellId="0" sqref="A1"/>
    </sheetView>
  </sheetViews>
  <sheetFormatPr defaultColWidth="10.59375" defaultRowHeight="13" zeroHeight="false" outlineLevelRow="0" outlineLevelCol="0"/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" hidden="false" customHeight="false" outlineLevel="0" collapsed="false">
      <c r="A2" s="1"/>
      <c r="B2" s="1"/>
      <c r="C2" s="1"/>
      <c r="D2" s="1"/>
      <c r="E2" s="1"/>
    </row>
    <row r="3" customFormat="false" ht="15" hidden="false" customHeight="false" outlineLevel="0" collapsed="false">
      <c r="A3" s="1"/>
      <c r="B3" s="1" t="s">
        <v>1</v>
      </c>
      <c r="C3" s="1"/>
      <c r="D3" s="1"/>
      <c r="E3" s="1"/>
    </row>
    <row r="4" customFormat="false" ht="15" hidden="false" customHeight="false" outlineLevel="0" collapsed="false">
      <c r="A4" s="1"/>
      <c r="B4" s="1" t="s">
        <v>2</v>
      </c>
      <c r="C4" s="1" t="s">
        <v>3</v>
      </c>
      <c r="D4" s="1"/>
      <c r="E4" s="1"/>
    </row>
    <row r="5" customFormat="false" ht="15" hidden="false" customHeight="false" outlineLevel="0" collapsed="false">
      <c r="A5" s="1" t="n">
        <v>1880</v>
      </c>
      <c r="B5" s="2" t="n">
        <f aca="false">'UK b-t-b'!Y6</f>
        <v>0.212185876638748</v>
      </c>
      <c r="C5" s="2"/>
      <c r="D5" s="2"/>
      <c r="E5" s="2"/>
    </row>
    <row r="6" customFormat="false" ht="15" hidden="false" customHeight="false" outlineLevel="0" collapsed="false">
      <c r="A6" s="1" t="n">
        <v>1881</v>
      </c>
      <c r="B6" s="2" t="n">
        <f aca="false">'UK b-t-b'!Y7</f>
        <v>0.862852338149843</v>
      </c>
      <c r="C6" s="2"/>
      <c r="D6" s="2"/>
      <c r="E6" s="2"/>
    </row>
    <row r="7" customFormat="false" ht="15" hidden="false" customHeight="false" outlineLevel="0" collapsed="false">
      <c r="A7" s="1" t="n">
        <v>1882</v>
      </c>
      <c r="B7" s="2" t="n">
        <f aca="false">'UK b-t-b'!Y8</f>
        <v>3.50878281459894</v>
      </c>
      <c r="C7" s="2"/>
      <c r="D7" s="2"/>
      <c r="E7" s="2"/>
    </row>
    <row r="8" customFormat="false" ht="15" hidden="false" customHeight="false" outlineLevel="0" collapsed="false">
      <c r="A8" s="1" t="n">
        <v>1883</v>
      </c>
      <c r="B8" s="2" t="n">
        <f aca="false">'UK b-t-b'!Y9</f>
        <v>0.401838739829134</v>
      </c>
      <c r="C8" s="2"/>
      <c r="D8" s="2"/>
      <c r="E8" s="2"/>
    </row>
    <row r="9" customFormat="false" ht="15" hidden="false" customHeight="false" outlineLevel="0" collapsed="false">
      <c r="A9" s="1" t="n">
        <v>1884</v>
      </c>
      <c r="B9" s="2" t="n">
        <f aca="false">'UK b-t-b'!Y10</f>
        <v>0.533950549698655</v>
      </c>
      <c r="C9" s="2"/>
      <c r="D9" s="2"/>
      <c r="E9" s="2"/>
    </row>
    <row r="10" customFormat="false" ht="15" hidden="false" customHeight="false" outlineLevel="0" collapsed="false">
      <c r="A10" s="1" t="n">
        <v>1885</v>
      </c>
      <c r="B10" s="2" t="n">
        <f aca="false">'UK b-t-b'!Y11</f>
        <v>0.709496525010815</v>
      </c>
      <c r="C10" s="2"/>
      <c r="D10" s="2"/>
      <c r="E10" s="2"/>
    </row>
    <row r="11" customFormat="false" ht="15" hidden="false" customHeight="false" outlineLevel="0" collapsed="false">
      <c r="A11" s="1" t="n">
        <v>1886</v>
      </c>
      <c r="B11" s="2" t="n">
        <f aca="false">'UK b-t-b'!Y12</f>
        <v>0.801313722365155</v>
      </c>
      <c r="C11" s="2"/>
      <c r="D11" s="2"/>
      <c r="E11" s="2"/>
    </row>
    <row r="12" customFormat="false" ht="15" hidden="false" customHeight="false" outlineLevel="0" collapsed="false">
      <c r="A12" s="1" t="n">
        <v>1887</v>
      </c>
      <c r="B12" s="2" t="n">
        <f aca="false">'UK b-t-b'!Y13</f>
        <v>1.31999353490384</v>
      </c>
      <c r="C12" s="2" t="n">
        <f aca="false">'USA b-t-b'!AN13</f>
        <v>4.46049798878631</v>
      </c>
      <c r="D12" s="2"/>
      <c r="E12" s="2"/>
    </row>
    <row r="13" customFormat="false" ht="15" hidden="false" customHeight="false" outlineLevel="0" collapsed="false">
      <c r="A13" s="1" t="n">
        <v>1888</v>
      </c>
      <c r="B13" s="2" t="n">
        <f aca="false">'UK b-t-b'!Y14</f>
        <v>13.3700678490927</v>
      </c>
      <c r="C13" s="2" t="n">
        <f aca="false">'USA b-t-b'!AN14</f>
        <v>0.531060974721948</v>
      </c>
      <c r="D13" s="2"/>
      <c r="E13" s="2"/>
    </row>
    <row r="14" customFormat="false" ht="15" hidden="false" customHeight="false" outlineLevel="0" collapsed="false">
      <c r="A14" s="1" t="n">
        <v>1889</v>
      </c>
      <c r="B14" s="2" t="n">
        <f aca="false">'UK b-t-b'!Y15</f>
        <v>3.85966109605883</v>
      </c>
      <c r="C14" s="2" t="n">
        <f aca="false">'USA b-t-b'!AN15</f>
        <v>3.24987744637351</v>
      </c>
      <c r="D14" s="2"/>
      <c r="E14" s="2"/>
    </row>
    <row r="15" customFormat="false" ht="15" hidden="false" customHeight="false" outlineLevel="0" collapsed="false">
      <c r="A15" s="1" t="n">
        <v>1890</v>
      </c>
      <c r="B15" s="2" t="n">
        <f aca="false">'UK b-t-b'!Y16</f>
        <v>19.062699087083</v>
      </c>
      <c r="C15" s="2" t="n">
        <f aca="false">'USA b-t-b'!AN16</f>
        <v>2.49076531581632</v>
      </c>
      <c r="D15" s="2"/>
      <c r="E15" s="2"/>
    </row>
    <row r="16" customFormat="false" ht="15" hidden="false" customHeight="false" outlineLevel="0" collapsed="false">
      <c r="A16" s="1" t="n">
        <v>1891</v>
      </c>
      <c r="B16" s="2" t="n">
        <f aca="false">'UK b-t-b'!Y17</f>
        <v>1.69748701310999</v>
      </c>
      <c r="C16" s="2" t="n">
        <f aca="false">'USA b-t-b'!AN17</f>
        <v>2.83028365545532</v>
      </c>
      <c r="D16" s="2"/>
      <c r="E16" s="2"/>
    </row>
    <row r="17" customFormat="false" ht="15" hidden="false" customHeight="false" outlineLevel="0" collapsed="false">
      <c r="A17" s="1" t="n">
        <v>1892</v>
      </c>
      <c r="B17" s="2" t="n">
        <f aca="false">'UK b-t-b'!Y18</f>
        <v>1.47154834817058</v>
      </c>
      <c r="C17" s="2" t="n">
        <f aca="false">'USA b-t-b'!AN18</f>
        <v>2.72835960698996</v>
      </c>
      <c r="D17" s="2"/>
      <c r="E17" s="2"/>
    </row>
    <row r="18" customFormat="false" ht="15" hidden="false" customHeight="false" outlineLevel="0" collapsed="false">
      <c r="A18" s="1" t="n">
        <v>1893</v>
      </c>
      <c r="B18" s="2" t="n">
        <f aca="false">'UK b-t-b'!Y19</f>
        <v>0.41658511560268</v>
      </c>
      <c r="C18" s="2" t="n">
        <f aca="false">'USA b-t-b'!AN19</f>
        <v>4.22526999476046</v>
      </c>
      <c r="D18" s="2"/>
      <c r="E18" s="2"/>
    </row>
    <row r="19" customFormat="false" ht="15" hidden="false" customHeight="false" outlineLevel="0" collapsed="false">
      <c r="A19" s="1" t="n">
        <v>1894</v>
      </c>
      <c r="B19" s="2" t="n">
        <f aca="false">'UK b-t-b'!Y20</f>
        <v>0.818158154967426</v>
      </c>
      <c r="C19" s="2" t="n">
        <f aca="false">'USA b-t-b'!AN20</f>
        <v>0.582573397209017</v>
      </c>
      <c r="D19" s="2"/>
      <c r="E19" s="2"/>
    </row>
    <row r="20" customFormat="false" ht="15" hidden="false" customHeight="false" outlineLevel="0" collapsed="false">
      <c r="A20" s="1" t="n">
        <v>1895</v>
      </c>
      <c r="B20" s="2" t="n">
        <f aca="false">'UK b-t-b'!Y21</f>
        <v>1.77682608002708</v>
      </c>
      <c r="C20" s="2" t="n">
        <f aca="false">'USA b-t-b'!AN21</f>
        <v>1.8174772974477</v>
      </c>
      <c r="D20" s="2"/>
      <c r="E20" s="2"/>
    </row>
    <row r="21" customFormat="false" ht="15" hidden="false" customHeight="false" outlineLevel="0" collapsed="false">
      <c r="A21" s="1" t="n">
        <v>1896</v>
      </c>
      <c r="B21" s="2" t="n">
        <f aca="false">'UK b-t-b'!Y22</f>
        <v>10.3687051214179</v>
      </c>
      <c r="C21" s="2" t="n">
        <f aca="false">'USA b-t-b'!AN22</f>
        <v>1.22429160805057</v>
      </c>
      <c r="D21" s="2"/>
      <c r="E21" s="2"/>
    </row>
    <row r="22" customFormat="false" ht="15" hidden="false" customHeight="false" outlineLevel="0" collapsed="false">
      <c r="A22" s="1" t="n">
        <v>1897</v>
      </c>
      <c r="B22" s="2" t="n">
        <f aca="false">'UK b-t-b'!Y23</f>
        <v>6.77963346121445</v>
      </c>
      <c r="C22" s="2" t="n">
        <f aca="false">'USA b-t-b'!AN23</f>
        <v>5.09114263524716</v>
      </c>
      <c r="D22" s="2"/>
      <c r="E22" s="2"/>
    </row>
    <row r="23" customFormat="false" ht="15" hidden="false" customHeight="false" outlineLevel="0" collapsed="false">
      <c r="A23" s="1" t="n">
        <v>1898</v>
      </c>
      <c r="B23" s="2" t="n">
        <f aca="false">'UK b-t-b'!Y24</f>
        <v>10.9559463397019</v>
      </c>
      <c r="C23" s="2" t="n">
        <f aca="false">'USA b-t-b'!AN24</f>
        <v>26.4607868709948</v>
      </c>
      <c r="D23" s="2"/>
      <c r="E23" s="2"/>
    </row>
    <row r="24" customFormat="false" ht="15" hidden="false" customHeight="false" outlineLevel="0" collapsed="false">
      <c r="A24" s="1" t="n">
        <v>1899</v>
      </c>
      <c r="B24" s="2" t="n">
        <f aca="false">'UK b-t-b'!Y25</f>
        <v>13.5986833960406</v>
      </c>
      <c r="C24" s="2" t="n">
        <f aca="false">'USA b-t-b'!AN25</f>
        <v>80.27747109429</v>
      </c>
      <c r="D24" s="2"/>
      <c r="E24" s="2"/>
    </row>
    <row r="25" customFormat="false" ht="15" hidden="false" customHeight="false" outlineLevel="0" collapsed="false">
      <c r="A25" s="1" t="n">
        <v>1900</v>
      </c>
      <c r="B25" s="2" t="n">
        <f aca="false">'UK b-t-b'!Y26</f>
        <v>24.2543982793941</v>
      </c>
      <c r="C25" s="2" t="n">
        <f aca="false">'USA b-t-b'!AN26</f>
        <v>13.7999512914955</v>
      </c>
      <c r="D25" s="2"/>
      <c r="E25" s="2"/>
    </row>
    <row r="26" customFormat="false" ht="15" hidden="false" customHeight="false" outlineLevel="0" collapsed="false">
      <c r="A26" s="1" t="n">
        <v>1901</v>
      </c>
      <c r="B26" s="2" t="n">
        <f aca="false">'UK b-t-b'!Y27</f>
        <v>7.56796293344869</v>
      </c>
      <c r="C26" s="2" t="n">
        <f aca="false">'USA b-t-b'!AN27</f>
        <v>58.5692814040538</v>
      </c>
      <c r="D26" s="2"/>
      <c r="E26" s="2"/>
    </row>
    <row r="27" customFormat="false" ht="15" hidden="false" customHeight="false" outlineLevel="0" collapsed="false">
      <c r="A27" s="1" t="n">
        <v>1902</v>
      </c>
      <c r="B27" s="2" t="n">
        <f aca="false">'UK b-t-b'!Y28</f>
        <v>10.2327386142405</v>
      </c>
      <c r="C27" s="2" t="n">
        <f aca="false">'USA b-t-b'!AN28</f>
        <v>25.2966059340509</v>
      </c>
      <c r="D27" s="2"/>
      <c r="E27" s="2"/>
    </row>
    <row r="28" customFormat="false" ht="15" hidden="false" customHeight="false" outlineLevel="0" collapsed="false">
      <c r="A28" s="1" t="n">
        <v>1903</v>
      </c>
      <c r="B28" s="2" t="n">
        <f aca="false">'UK b-t-b'!Y29</f>
        <v>4.58443908468526</v>
      </c>
      <c r="C28" s="2" t="n">
        <f aca="false">'USA b-t-b'!AN29</f>
        <v>8.02543801931111</v>
      </c>
      <c r="D28" s="2"/>
      <c r="E28" s="2"/>
    </row>
    <row r="29" customFormat="false" ht="15" hidden="false" customHeight="false" outlineLevel="0" collapsed="false">
      <c r="A29" s="1" t="n">
        <v>1904</v>
      </c>
      <c r="B29" s="2" t="n">
        <f aca="false">'UK b-t-b'!Y30</f>
        <v>1.6776272512571</v>
      </c>
      <c r="C29" s="2" t="n">
        <f aca="false">'USA b-t-b'!AN30</f>
        <v>3.30925506817976</v>
      </c>
      <c r="D29" s="2"/>
      <c r="E29" s="2"/>
    </row>
    <row r="30" customFormat="false" ht="15" hidden="false" customHeight="false" outlineLevel="0" collapsed="false">
      <c r="A30" s="1" t="n">
        <v>1905</v>
      </c>
      <c r="B30" s="2" t="n">
        <f aca="false">'UK b-t-b'!Y31</f>
        <v>2.86665262630632</v>
      </c>
      <c r="C30" s="2" t="n">
        <f aca="false">'USA b-t-b'!AN31</f>
        <v>6.13436399751707</v>
      </c>
      <c r="D30" s="2"/>
      <c r="E30" s="2"/>
    </row>
    <row r="31" customFormat="false" ht="15" hidden="false" customHeight="false" outlineLevel="0" collapsed="false">
      <c r="A31" s="1" t="n">
        <v>1906</v>
      </c>
      <c r="B31" s="2" t="n">
        <f aca="false">'UK b-t-b'!Y32</f>
        <v>2.48323783753785</v>
      </c>
      <c r="C31" s="2" t="n">
        <f aca="false">'USA b-t-b'!AN32</f>
        <v>7.70148840177366</v>
      </c>
      <c r="D31" s="2"/>
      <c r="E31" s="2"/>
    </row>
    <row r="32" customFormat="false" ht="15" hidden="false" customHeight="false" outlineLevel="0" collapsed="false">
      <c r="A32" s="1" t="n">
        <v>1907</v>
      </c>
      <c r="B32" s="2" t="n">
        <f aca="false">'UK b-t-b'!Y33</f>
        <v>2.4509879954919</v>
      </c>
      <c r="C32" s="2" t="n">
        <f aca="false">'USA b-t-b'!AN33</f>
        <v>3.69525182906992</v>
      </c>
      <c r="D32" s="2"/>
      <c r="E32" s="2"/>
    </row>
    <row r="33" customFormat="false" ht="15" hidden="false" customHeight="false" outlineLevel="0" collapsed="false">
      <c r="A33" s="1" t="n">
        <v>1908</v>
      </c>
      <c r="B33" s="2" t="n">
        <f aca="false">'UK b-t-b'!Y34</f>
        <v>2.97499232556259</v>
      </c>
      <c r="C33" s="2" t="n">
        <f aca="false">'USA b-t-b'!AN34</f>
        <v>4.9738660166125</v>
      </c>
      <c r="D33" s="2"/>
      <c r="E33" s="2"/>
    </row>
    <row r="34" customFormat="false" ht="15" hidden="false" customHeight="false" outlineLevel="0" collapsed="false">
      <c r="A34" s="1" t="n">
        <v>1909</v>
      </c>
      <c r="B34" s="2" t="n">
        <f aca="false">'UK b-t-b'!Y35</f>
        <v>3.98055193252821</v>
      </c>
      <c r="C34" s="2" t="n">
        <f aca="false">'USA b-t-b'!AN35</f>
        <v>1.77893709210462</v>
      </c>
      <c r="D34" s="2"/>
      <c r="E34" s="2"/>
    </row>
    <row r="35" customFormat="false" ht="15" hidden="false" customHeight="false" outlineLevel="0" collapsed="false">
      <c r="A35" s="1" t="n">
        <v>1910</v>
      </c>
      <c r="B35" s="2" t="n">
        <f aca="false">'UK b-t-b'!Y36</f>
        <v>14.2258543749004</v>
      </c>
      <c r="C35" s="2" t="n">
        <f aca="false">'USA b-t-b'!AN36</f>
        <v>5.15809772130376</v>
      </c>
      <c r="D35" s="2"/>
      <c r="E35" s="2"/>
    </row>
    <row r="36" customFormat="false" ht="15" hidden="false" customHeight="false" outlineLevel="0" collapsed="false">
      <c r="A36" s="1" t="n">
        <v>1911</v>
      </c>
      <c r="B36" s="2" t="n">
        <f aca="false">'UK b-t-b'!Y37</f>
        <v>11.2823005694971</v>
      </c>
      <c r="C36" s="2" t="n">
        <f aca="false">'USA b-t-b'!AN37</f>
        <v>4.49809939553476</v>
      </c>
      <c r="D36" s="2"/>
      <c r="E36" s="2"/>
    </row>
    <row r="37" customFormat="false" ht="15" hidden="false" customHeight="false" outlineLevel="0" collapsed="false">
      <c r="A37" s="1" t="n">
        <v>1912</v>
      </c>
      <c r="B37" s="2" t="n">
        <f aca="false">'UK b-t-b'!Y38</f>
        <v>7.30242037438032</v>
      </c>
      <c r="C37" s="2" t="n">
        <f aca="false">'USA b-t-b'!AN38</f>
        <v>5.87615160196083</v>
      </c>
      <c r="D37" s="2"/>
      <c r="E37" s="2"/>
    </row>
    <row r="38" customFormat="false" ht="15" hidden="false" customHeight="false" outlineLevel="0" collapsed="false">
      <c r="A38" s="1" t="n">
        <v>1913</v>
      </c>
      <c r="B38" s="2" t="n">
        <f aca="false">'UK b-t-b'!Y39</f>
        <v>3.78398146672435</v>
      </c>
      <c r="C38" s="2" t="n">
        <f aca="false">'USA b-t-b'!AN39</f>
        <v>2.87411989105049</v>
      </c>
      <c r="D38" s="2"/>
      <c r="E38" s="2"/>
    </row>
    <row r="39" customFormat="false" ht="15" hidden="false" customHeight="false" outlineLevel="0" collapsed="false">
      <c r="A39" s="1" t="n">
        <v>1914</v>
      </c>
      <c r="B39" s="2" t="n">
        <f aca="false">'UK b-t-b'!Y40</f>
        <v>3.41146515652868</v>
      </c>
      <c r="C39" s="2" t="n">
        <f aca="false">'USA b-t-b'!AN40</f>
        <v>3.99004343468724</v>
      </c>
      <c r="D39" s="2"/>
      <c r="E39" s="2"/>
    </row>
    <row r="40" customFormat="false" ht="15" hidden="false" customHeight="false" outlineLevel="0" collapsed="false">
      <c r="A40" s="1" t="n">
        <v>1915</v>
      </c>
      <c r="B40" s="2" t="n">
        <f aca="false">'UK b-t-b'!Y41</f>
        <v>6.41050977892124</v>
      </c>
      <c r="C40" s="2" t="n">
        <f aca="false">'USA b-t-b'!AN41</f>
        <v>2.98162944287382</v>
      </c>
      <c r="D40" s="2"/>
      <c r="E40" s="2"/>
    </row>
    <row r="41" customFormat="false" ht="15" hidden="false" customHeight="false" outlineLevel="0" collapsed="false">
      <c r="A41" s="1" t="n">
        <v>1916</v>
      </c>
      <c r="B41" s="2" t="n">
        <f aca="false">'UK b-t-b'!Y42</f>
        <v>5.71167013845184</v>
      </c>
      <c r="C41" s="2" t="n">
        <f aca="false">'USA b-t-b'!AN42</f>
        <v>5.37169184723042</v>
      </c>
      <c r="D41" s="2"/>
      <c r="E41" s="2"/>
    </row>
    <row r="42" customFormat="false" ht="15" hidden="false" customHeight="false" outlineLevel="0" collapsed="false">
      <c r="A42" s="1" t="n">
        <v>1917</v>
      </c>
      <c r="B42" s="2" t="n">
        <f aca="false">'UK b-t-b'!Y43</f>
        <v>8.72366170653691</v>
      </c>
      <c r="C42" s="2" t="n">
        <f aca="false">'USA b-t-b'!AN43</f>
        <v>6.92525840580214</v>
      </c>
      <c r="D42" s="2"/>
      <c r="E42" s="2"/>
    </row>
    <row r="43" customFormat="false" ht="15" hidden="false" customHeight="false" outlineLevel="0" collapsed="false">
      <c r="A43" s="1" t="n">
        <v>1918</v>
      </c>
      <c r="B43" s="2" t="n">
        <f aca="false">'UK b-t-b'!Y44</f>
        <v>20.7986673625548</v>
      </c>
      <c r="C43" s="2" t="n">
        <f aca="false">'USA b-t-b'!AN44</f>
        <v>2.35467240185951</v>
      </c>
      <c r="D43" s="2"/>
      <c r="E43" s="2"/>
    </row>
    <row r="44" customFormat="false" ht="15" hidden="false" customHeight="false" outlineLevel="0" collapsed="false">
      <c r="A44" s="1" t="n">
        <v>1919</v>
      </c>
      <c r="B44" s="2" t="n">
        <f aca="false">'UK b-t-b'!Y45</f>
        <v>49.6974524431538</v>
      </c>
      <c r="C44" s="2" t="n">
        <f aca="false">'USA b-t-b'!AN45</f>
        <v>6.56062234752351</v>
      </c>
      <c r="D44" s="2"/>
      <c r="E44" s="2"/>
    </row>
    <row r="45" customFormat="false" ht="15" hidden="false" customHeight="false" outlineLevel="0" collapsed="false">
      <c r="A45" s="1" t="n">
        <v>1920</v>
      </c>
      <c r="B45" s="2" t="n">
        <f aca="false">'UK b-t-b'!Y46</f>
        <v>26.9876414041849</v>
      </c>
      <c r="C45" s="2" t="n">
        <f aca="false">'USA b-t-b'!AN46</f>
        <v>6.38759143533906</v>
      </c>
      <c r="D45" s="2"/>
      <c r="E45" s="2"/>
    </row>
    <row r="46" customFormat="false" ht="15" hidden="false" customHeight="false" outlineLevel="0" collapsed="false">
      <c r="A46" s="1" t="n">
        <v>1921</v>
      </c>
      <c r="B46" s="2" t="n">
        <f aca="false">'UK b-t-b'!Y47</f>
        <v>7.43577144116138</v>
      </c>
      <c r="C46" s="2" t="n">
        <f aca="false">'USA b-t-b'!AN47</f>
        <v>6.46404733650995</v>
      </c>
      <c r="D46" s="2"/>
      <c r="E46" s="2"/>
    </row>
    <row r="47" customFormat="false" ht="15" hidden="false" customHeight="false" outlineLevel="0" collapsed="false">
      <c r="A47" s="1" t="n">
        <v>1922</v>
      </c>
      <c r="B47" s="2" t="n">
        <f aca="false">'UK b-t-b'!Y48</f>
        <v>7.4487824148117</v>
      </c>
      <c r="C47" s="2" t="n">
        <f aca="false">'USA b-t-b'!AN48</f>
        <v>6.8397182028024</v>
      </c>
      <c r="D47" s="2"/>
      <c r="E47" s="2"/>
    </row>
    <row r="48" customFormat="false" ht="15" hidden="false" customHeight="false" outlineLevel="0" collapsed="false">
      <c r="A48" s="1" t="n">
        <v>1923</v>
      </c>
      <c r="B48" s="2" t="n">
        <f aca="false">'UK b-t-b'!Y49</f>
        <v>16.993928742774</v>
      </c>
      <c r="C48" s="2" t="n">
        <f aca="false">'USA b-t-b'!AN49</f>
        <v>11.2188087042574</v>
      </c>
      <c r="D48" s="2"/>
      <c r="E48" s="2"/>
    </row>
    <row r="49" customFormat="false" ht="15" hidden="false" customHeight="false" outlineLevel="0" collapsed="false">
      <c r="A49" s="1" t="n">
        <v>1924</v>
      </c>
      <c r="B49" s="2" t="n">
        <f aca="false">'UK b-t-b'!Y50</f>
        <v>8.19525397873454</v>
      </c>
      <c r="C49" s="2" t="n">
        <f aca="false">'USA b-t-b'!AN50</f>
        <v>5.21081573527407</v>
      </c>
      <c r="D49" s="2"/>
      <c r="E49" s="2"/>
    </row>
    <row r="50" customFormat="false" ht="15" hidden="false" customHeight="false" outlineLevel="0" collapsed="false">
      <c r="A50" s="1" t="n">
        <v>1925</v>
      </c>
      <c r="B50" s="2" t="n">
        <f aca="false">'UK b-t-b'!Y51</f>
        <v>25.4067327051492</v>
      </c>
      <c r="C50" s="2" t="n">
        <f aca="false">'USA b-t-b'!AN51</f>
        <v>6.5001054007538</v>
      </c>
      <c r="D50" s="2"/>
      <c r="E50" s="2"/>
    </row>
    <row r="51" customFormat="false" ht="15" hidden="false" customHeight="false" outlineLevel="0" collapsed="false">
      <c r="A51" s="1" t="n">
        <v>1926</v>
      </c>
      <c r="B51" s="2" t="n">
        <f aca="false">'UK b-t-b'!Y52</f>
        <v>41.6143597712079</v>
      </c>
      <c r="C51" s="2" t="n">
        <f aca="false">'USA b-t-b'!AN52</f>
        <v>9.88245473528663</v>
      </c>
      <c r="D51" s="2"/>
      <c r="E51" s="2"/>
    </row>
    <row r="52" customFormat="false" ht="15" hidden="false" customHeight="false" outlineLevel="0" collapsed="false">
      <c r="A52" s="1" t="n">
        <v>1927</v>
      </c>
      <c r="B52" s="2" t="n">
        <f aca="false">'UK b-t-b'!Y53</f>
        <v>21.8511605824927</v>
      </c>
      <c r="C52" s="2" t="n">
        <f aca="false">'USA b-t-b'!AN53</f>
        <v>6.80412623309822</v>
      </c>
      <c r="D52" s="2"/>
      <c r="E52" s="2"/>
    </row>
    <row r="53" customFormat="false" ht="15" hidden="false" customHeight="false" outlineLevel="0" collapsed="false">
      <c r="A53" s="1" t="n">
        <v>1928</v>
      </c>
      <c r="B53" s="2" t="n">
        <f aca="false">'UK b-t-b'!Y54</f>
        <v>25.6770170956295</v>
      </c>
      <c r="C53" s="2" t="n">
        <f aca="false">'USA b-t-b'!AN54</f>
        <v>15.8846802235816</v>
      </c>
      <c r="D53" s="2"/>
      <c r="E53" s="2"/>
    </row>
    <row r="54" customFormat="false" ht="15" hidden="false" customHeight="false" outlineLevel="0" collapsed="false">
      <c r="A54" s="1" t="n">
        <v>1929</v>
      </c>
      <c r="B54" s="2" t="n">
        <f aca="false">'UK b-t-b'!Y55</f>
        <v>24.3989755207339</v>
      </c>
      <c r="C54" s="2" t="n">
        <f aca="false">'USA b-t-b'!AN55</f>
        <v>17.2153444059544</v>
      </c>
      <c r="D54" s="2"/>
      <c r="E54" s="2"/>
    </row>
    <row r="55" customFormat="false" ht="15" hidden="false" customHeight="false" outlineLevel="0" collapsed="false">
      <c r="A55" s="1" t="n">
        <v>1930</v>
      </c>
      <c r="B55" s="2" t="n">
        <f aca="false">'UK b-t-b'!Y56</f>
        <v>15.3968901059818</v>
      </c>
      <c r="C55" s="2" t="n">
        <f aca="false">'USA b-t-b'!AN56</f>
        <v>20.2303831518124</v>
      </c>
      <c r="D55" s="2"/>
      <c r="E55" s="2"/>
    </row>
    <row r="56" customFormat="false" ht="15" hidden="false" customHeight="false" outlineLevel="0" collapsed="false">
      <c r="A56" s="1" t="n">
        <v>1931</v>
      </c>
      <c r="B56" s="2" t="n">
        <f aca="false">'UK b-t-b'!Y57</f>
        <v>9.73818759818765</v>
      </c>
      <c r="C56" s="2" t="n">
        <f aca="false">'USA b-t-b'!AN57</f>
        <v>11.8415944939569</v>
      </c>
      <c r="D56" s="2"/>
      <c r="E56" s="2"/>
    </row>
    <row r="57" customFormat="false" ht="15" hidden="false" customHeight="false" outlineLevel="0" collapsed="false">
      <c r="A57" s="1" t="n">
        <v>1932</v>
      </c>
      <c r="B57" s="2" t="n">
        <f aca="false">'UK b-t-b'!Y58</f>
        <v>6.21576206349532</v>
      </c>
      <c r="C57" s="2" t="n">
        <f aca="false">'USA b-t-b'!AN58</f>
        <v>4.91949146705652</v>
      </c>
      <c r="D57" s="2"/>
      <c r="E57" s="2"/>
    </row>
    <row r="58" customFormat="false" ht="15" hidden="false" customHeight="false" outlineLevel="0" collapsed="false">
      <c r="A58" s="1" t="n">
        <v>1933</v>
      </c>
      <c r="B58" s="2" t="n">
        <f aca="false">'UK b-t-b'!Y59</f>
        <v>9.85743071163485</v>
      </c>
      <c r="C58" s="2" t="n">
        <f aca="false">'USA b-t-b'!AN59</f>
        <v>4.35850345748305</v>
      </c>
      <c r="D58" s="2"/>
      <c r="E58" s="2"/>
    </row>
    <row r="59" customFormat="false" ht="15" hidden="false" customHeight="false" outlineLevel="0" collapsed="false">
      <c r="A59" s="1" t="n">
        <v>1934</v>
      </c>
      <c r="B59" s="2" t="n">
        <f aca="false">'UK b-t-b'!Y60</f>
        <v>9.03901896032514</v>
      </c>
      <c r="C59" s="2" t="n">
        <f aca="false">'USA b-t-b'!AN60</f>
        <v>3.10828527476514</v>
      </c>
      <c r="D59" s="2"/>
      <c r="E59" s="2"/>
    </row>
    <row r="60" customFormat="false" ht="15" hidden="false" customHeight="false" outlineLevel="0" collapsed="false">
      <c r="A60" s="1" t="n">
        <v>1935</v>
      </c>
      <c r="B60" s="2" t="n">
        <f aca="false">'UK b-t-b'!Y61</f>
        <v>9.45995366681086</v>
      </c>
      <c r="C60" s="2" t="n">
        <f aca="false">'USA b-t-b'!AN61</f>
        <v>3.47636979701052</v>
      </c>
      <c r="D60" s="2"/>
      <c r="E60" s="2"/>
    </row>
    <row r="61" customFormat="false" ht="15" hidden="false" customHeight="false" outlineLevel="0" collapsed="false">
      <c r="A61" s="1" t="n">
        <v>1936</v>
      </c>
      <c r="B61" s="2" t="n">
        <f aca="false">'UK b-t-b'!Y62</f>
        <v>14.7114173077678</v>
      </c>
      <c r="C61" s="2" t="n">
        <f aca="false">'USA b-t-b'!AN62</f>
        <v>3.79654685159592</v>
      </c>
      <c r="D61" s="2"/>
      <c r="E61" s="2"/>
    </row>
    <row r="62" customFormat="false" ht="15" hidden="false" customHeight="false" outlineLevel="0" collapsed="false">
      <c r="A62" s="1" t="n">
        <v>1937</v>
      </c>
      <c r="B62" s="2" t="n">
        <f aca="false">'UK b-t-b'!Y63</f>
        <v>8.30630078061442</v>
      </c>
      <c r="C62" s="2" t="n">
        <f aca="false">'USA b-t-b'!AN63</f>
        <v>3.02513088110087</v>
      </c>
      <c r="D62" s="2"/>
      <c r="E62" s="2"/>
    </row>
    <row r="63" customFormat="false" ht="15" hidden="false" customHeight="false" outlineLevel="0" collapsed="false">
      <c r="A63" s="1" t="n">
        <v>1938</v>
      </c>
      <c r="B63" s="2" t="n">
        <f aca="false">'UK b-t-b'!Y64</f>
        <v>9.01252342581305</v>
      </c>
      <c r="C63" s="2" t="n">
        <f aca="false">'USA b-t-b'!AN64</f>
        <v>2.47623162339116</v>
      </c>
      <c r="D63" s="2"/>
      <c r="E63" s="2"/>
    </row>
    <row r="64" customFormat="false" ht="15" hidden="false" customHeight="false" outlineLevel="0" collapsed="false">
      <c r="A64" s="1" t="n">
        <v>1939</v>
      </c>
      <c r="B64" s="2" t="n">
        <f aca="false">'UK b-t-b'!Y65</f>
        <v>6.30663577787391</v>
      </c>
      <c r="C64" s="2" t="n">
        <f aca="false">'USA b-t-b'!AN65</f>
        <v>1.78473202875645</v>
      </c>
      <c r="D64" s="2"/>
      <c r="E64" s="2"/>
    </row>
    <row r="65" customFormat="false" ht="15" hidden="false" customHeight="false" outlineLevel="0" collapsed="false">
      <c r="A65" s="1" t="n">
        <v>1940</v>
      </c>
      <c r="B65" s="2" t="n">
        <f aca="false">'UK b-t-b'!Y66</f>
        <v>2.03920635293774</v>
      </c>
      <c r="C65" s="2" t="n">
        <f aca="false">'USA b-t-b'!AN66</f>
        <v>2.19641826734956</v>
      </c>
      <c r="D65" s="2"/>
      <c r="E65" s="2"/>
    </row>
    <row r="66" customFormat="false" ht="15" hidden="false" customHeight="false" outlineLevel="0" collapsed="false">
      <c r="A66" s="1" t="n">
        <v>1941</v>
      </c>
      <c r="B66" s="2" t="n">
        <f aca="false">'UK b-t-b'!Y67</f>
        <v>2.75894970769512</v>
      </c>
      <c r="C66" s="2" t="n">
        <f aca="false">'USA b-t-b'!AN67</f>
        <v>1.28927574800726</v>
      </c>
      <c r="D66" s="2"/>
      <c r="E66" s="2"/>
    </row>
    <row r="67" customFormat="false" ht="15" hidden="false" customHeight="false" outlineLevel="0" collapsed="false">
      <c r="A67" s="1" t="n">
        <v>1942</v>
      </c>
      <c r="B67" s="2" t="n">
        <f aca="false">'UK b-t-b'!Y68</f>
        <v>1.73669512143041</v>
      </c>
      <c r="C67" s="2" t="n">
        <f aca="false">'USA b-t-b'!AN68</f>
        <v>1.87213510492199</v>
      </c>
      <c r="D67" s="2"/>
      <c r="E67" s="2"/>
    </row>
    <row r="68" customFormat="false" ht="15" hidden="false" customHeight="false" outlineLevel="0" collapsed="false">
      <c r="A68" s="1" t="n">
        <v>1943</v>
      </c>
      <c r="B68" s="2" t="n">
        <f aca="false">'UK b-t-b'!Y69</f>
        <v>7.04541380542282</v>
      </c>
      <c r="C68" s="2" t="n">
        <f aca="false">'USA b-t-b'!AN69</f>
        <v>5.52600428530968</v>
      </c>
      <c r="D68" s="2"/>
      <c r="E68" s="2"/>
    </row>
    <row r="69" customFormat="false" ht="15" hidden="false" customHeight="false" outlineLevel="0" collapsed="false">
      <c r="A69" s="1" t="n">
        <v>1944</v>
      </c>
      <c r="B69" s="2" t="n">
        <f aca="false">'UK b-t-b'!Y70</f>
        <v>11.4502414098524</v>
      </c>
      <c r="C69" s="2" t="n">
        <f aca="false">'USA b-t-b'!AN70</f>
        <v>7.55280560366922</v>
      </c>
      <c r="D69" s="2"/>
      <c r="E69" s="2"/>
    </row>
    <row r="70" customFormat="false" ht="15" hidden="false" customHeight="false" outlineLevel="0" collapsed="false">
      <c r="A70" s="1" t="n">
        <v>1945</v>
      </c>
      <c r="B70" s="2" t="n">
        <f aca="false">'UK b-t-b'!Y71</f>
        <v>10.0793063696733</v>
      </c>
      <c r="C70" s="2" t="n">
        <f aca="false">'USA b-t-b'!AN71</f>
        <v>7.00118388913543</v>
      </c>
      <c r="D70" s="2"/>
      <c r="E70" s="2"/>
    </row>
    <row r="71" customFormat="false" ht="15" hidden="false" customHeight="false" outlineLevel="0" collapsed="false">
      <c r="A71" s="1" t="n">
        <v>1946</v>
      </c>
      <c r="B71" s="2" t="n">
        <f aca="false">'UK b-t-b'!Y72</f>
        <v>4.40515089413464</v>
      </c>
      <c r="C71" s="2" t="n">
        <f aca="false">'USA b-t-b'!AN72</f>
        <v>5.19998370332473</v>
      </c>
      <c r="D71" s="2"/>
      <c r="E71" s="2"/>
    </row>
    <row r="72" customFormat="false" ht="15" hidden="false" customHeight="false" outlineLevel="0" collapsed="false">
      <c r="A72" s="1" t="n">
        <v>1947</v>
      </c>
      <c r="B72" s="2" t="n">
        <f aca="false">'UK b-t-b'!Y73</f>
        <v>4.29524989551295</v>
      </c>
      <c r="C72" s="2" t="n">
        <f aca="false">'USA b-t-b'!AN73</f>
        <v>3.26768702698704</v>
      </c>
      <c r="D72" s="2"/>
      <c r="E72" s="2"/>
    </row>
    <row r="73" customFormat="false" ht="15" hidden="false" customHeight="false" outlineLevel="0" collapsed="false">
      <c r="A73" s="1" t="n">
        <v>1948</v>
      </c>
      <c r="B73" s="2" t="n">
        <f aca="false">'UK b-t-b'!Y74</f>
        <v>2.89418543786491</v>
      </c>
      <c r="C73" s="2" t="n">
        <f aca="false">'USA b-t-b'!AN74</f>
        <v>1.59095841094018</v>
      </c>
      <c r="D73" s="2"/>
      <c r="E73" s="2"/>
    </row>
    <row r="74" customFormat="false" ht="15" hidden="false" customHeight="false" outlineLevel="0" collapsed="false">
      <c r="A74" s="1" t="n">
        <v>1949</v>
      </c>
      <c r="B74" s="2" t="n">
        <f aca="false">'UK b-t-b'!Y75</f>
        <v>2.04004945574438</v>
      </c>
      <c r="C74" s="2" t="n">
        <f aca="false">'USA b-t-b'!AN75</f>
        <v>0.962498931603518</v>
      </c>
      <c r="D74" s="2"/>
      <c r="E74" s="2"/>
    </row>
    <row r="75" customFormat="false" ht="15" hidden="false" customHeight="false" outlineLevel="0" collapsed="false">
      <c r="A75" s="1" t="n">
        <v>1950</v>
      </c>
      <c r="B75" s="2" t="n">
        <f aca="false">'UK b-t-b'!Y76</f>
        <v>1.21098826140077</v>
      </c>
      <c r="C75" s="2" t="n">
        <f aca="false">'USA b-t-b'!AN76</f>
        <v>1.69820564296711</v>
      </c>
      <c r="D75" s="2"/>
      <c r="E75" s="2"/>
    </row>
    <row r="76" customFormat="false" ht="15" hidden="false" customHeight="false" outlineLevel="0" collapsed="false">
      <c r="A76" s="1" t="n">
        <v>1951</v>
      </c>
      <c r="B76" s="2" t="n">
        <f aca="false">'UK b-t-b'!Y77</f>
        <v>0.403517289744835</v>
      </c>
      <c r="C76" s="2" t="n">
        <f aca="false">'USA b-t-b'!AN77</f>
        <v>2.17319108771323</v>
      </c>
      <c r="D76" s="2"/>
      <c r="E76" s="2"/>
    </row>
    <row r="77" customFormat="false" ht="15" hidden="false" customHeight="false" outlineLevel="0" collapsed="false">
      <c r="A77" s="1" t="n">
        <v>1952</v>
      </c>
      <c r="B77" s="2" t="n">
        <f aca="false">'UK b-t-b'!Y78</f>
        <v>0.79813972898975</v>
      </c>
      <c r="C77" s="2" t="n">
        <f aca="false">'USA b-t-b'!AN78</f>
        <v>2.92749365105692</v>
      </c>
      <c r="D77" s="2"/>
      <c r="E77" s="2"/>
    </row>
    <row r="78" customFormat="false" ht="15" hidden="false" customHeight="false" outlineLevel="0" collapsed="false">
      <c r="A78" s="1" t="n">
        <v>1953</v>
      </c>
      <c r="B78" s="2" t="n">
        <f aca="false">'UK b-t-b'!Y79</f>
        <v>3.27810920909111</v>
      </c>
      <c r="C78" s="2" t="n">
        <f aca="false">'USA b-t-b'!AN79</f>
        <v>2.84295170722665</v>
      </c>
      <c r="D78" s="2"/>
      <c r="E78" s="2"/>
    </row>
    <row r="79" customFormat="false" ht="15" hidden="false" customHeight="false" outlineLevel="0" collapsed="false">
      <c r="A79" s="1" t="n">
        <v>1954</v>
      </c>
      <c r="B79" s="2" t="n">
        <f aca="false">'UK b-t-b'!Y80</f>
        <v>6.70382918373779</v>
      </c>
      <c r="C79" s="2" t="n">
        <f aca="false">'USA b-t-b'!AN80</f>
        <v>4.45752343542713</v>
      </c>
      <c r="D79" s="2"/>
      <c r="E79" s="2"/>
    </row>
    <row r="80" customFormat="false" ht="15" hidden="false" customHeight="false" outlineLevel="0" collapsed="false">
      <c r="A80" s="1" t="n">
        <v>1955</v>
      </c>
      <c r="B80" s="2" t="n">
        <f aca="false">'UK b-t-b'!Y81</f>
        <v>4.10565224894975</v>
      </c>
      <c r="C80" s="2" t="n">
        <f aca="false">'USA b-t-b'!AN81</f>
        <v>9.55515357064556</v>
      </c>
      <c r="D80" s="2"/>
      <c r="E80" s="2"/>
    </row>
    <row r="81" customFormat="false" ht="15" hidden="false" customHeight="false" outlineLevel="0" collapsed="false">
      <c r="A81" s="1" t="n">
        <v>1956</v>
      </c>
      <c r="B81" s="2" t="n">
        <f aca="false">'UK b-t-b'!Y82</f>
        <v>6.37636463864425</v>
      </c>
      <c r="C81" s="2" t="n">
        <f aca="false">'USA b-t-b'!AN82</f>
        <v>10.3337687506412</v>
      </c>
      <c r="D81" s="2"/>
      <c r="E81" s="2"/>
    </row>
    <row r="82" customFormat="false" ht="15" hidden="false" customHeight="false" outlineLevel="0" collapsed="false">
      <c r="A82" s="1" t="n">
        <v>1957</v>
      </c>
      <c r="B82" s="2" t="n">
        <f aca="false">'UK b-t-b'!Y83</f>
        <v>5.2204402145239</v>
      </c>
      <c r="C82" s="2" t="n">
        <f aca="false">'USA b-t-b'!AN83</f>
        <v>8.50043383512981</v>
      </c>
      <c r="D82" s="2"/>
      <c r="E82" s="2"/>
    </row>
    <row r="83" customFormat="false" ht="15" hidden="false" customHeight="false" outlineLevel="0" collapsed="false">
      <c r="A83" s="1" t="n">
        <v>1958</v>
      </c>
      <c r="B83" s="2" t="n">
        <f aca="false">'UK b-t-b'!Y84</f>
        <v>4.44820105551609</v>
      </c>
      <c r="C83" s="2" t="n">
        <f aca="false">'USA b-t-b'!AN84</f>
        <v>9.66735591430991</v>
      </c>
      <c r="D83" s="2"/>
      <c r="E83" s="2"/>
    </row>
    <row r="84" customFormat="false" ht="15" hidden="false" customHeight="false" outlineLevel="0" collapsed="false">
      <c r="A84" s="1" t="n">
        <v>1959</v>
      </c>
      <c r="B84" s="2" t="n">
        <f aca="false">'UK b-t-b'!Y85</f>
        <v>10.5057946399771</v>
      </c>
      <c r="C84" s="2" t="n">
        <f aca="false">'USA b-t-b'!AN85</f>
        <v>15.1374647402736</v>
      </c>
      <c r="D84" s="2"/>
      <c r="E84" s="2"/>
    </row>
    <row r="85" customFormat="false" ht="15" hidden="false" customHeight="false" outlineLevel="0" collapsed="false">
      <c r="A85" s="1" t="n">
        <v>1960</v>
      </c>
      <c r="B85" s="2" t="n">
        <f aca="false">'UK b-t-b'!Y86</f>
        <v>11.6388652847062</v>
      </c>
      <c r="C85" s="2" t="n">
        <f aca="false">'USA b-t-b'!AN86</f>
        <v>14.9518178841907</v>
      </c>
      <c r="D85" s="2"/>
      <c r="E85" s="2"/>
    </row>
    <row r="86" customFormat="false" ht="15" hidden="false" customHeight="false" outlineLevel="0" collapsed="false">
      <c r="A86" s="1" t="n">
        <v>1961</v>
      </c>
      <c r="B86" s="2" t="n">
        <f aca="false">'UK b-t-b'!Y87</f>
        <v>15.806442125572</v>
      </c>
      <c r="C86" s="2" t="n">
        <f aca="false">'USA b-t-b'!AN87</f>
        <v>20.3804193837425</v>
      </c>
      <c r="D86" s="2"/>
      <c r="E86" s="2"/>
    </row>
    <row r="87" customFormat="false" ht="15" hidden="false" customHeight="false" outlineLevel="0" collapsed="false">
      <c r="A87" s="1" t="n">
        <v>1962</v>
      </c>
      <c r="B87" s="2" t="n">
        <f aca="false">'UK b-t-b'!Y88</f>
        <v>9.69888139590799</v>
      </c>
      <c r="C87" s="2" t="n">
        <f aca="false">'USA b-t-b'!AN88</f>
        <v>16.1091102343691</v>
      </c>
      <c r="D87" s="2"/>
      <c r="E87" s="2"/>
    </row>
    <row r="88" customFormat="false" ht="15" hidden="false" customHeight="false" outlineLevel="0" collapsed="false">
      <c r="A88" s="1" t="n">
        <v>1963</v>
      </c>
      <c r="B88" s="2" t="n">
        <f aca="false">'UK b-t-b'!Y89</f>
        <v>8.65179055742866</v>
      </c>
      <c r="C88" s="2" t="n">
        <f aca="false">'USA b-t-b'!AN89</f>
        <v>17.3012645137609</v>
      </c>
      <c r="D88" s="2"/>
      <c r="E88" s="2"/>
    </row>
    <row r="89" customFormat="false" ht="15" hidden="false" customHeight="false" outlineLevel="0" collapsed="false">
      <c r="A89" s="1" t="n">
        <v>1964</v>
      </c>
      <c r="B89" s="2" t="n">
        <f aca="false">'UK b-t-b'!Y90</f>
        <v>10.9195604276774</v>
      </c>
      <c r="C89" s="2" t="n">
        <f aca="false">'USA b-t-b'!AN90</f>
        <v>18.5827133929654</v>
      </c>
      <c r="D89" s="2"/>
      <c r="E89" s="2"/>
    </row>
    <row r="90" customFormat="false" ht="15" hidden="false" customHeight="false" outlineLevel="0" collapsed="false">
      <c r="A90" s="1" t="n">
        <v>1965</v>
      </c>
      <c r="B90" s="2" t="n">
        <f aca="false">'UK b-t-b'!Y91</f>
        <v>10.2687497035941</v>
      </c>
      <c r="C90" s="2" t="n">
        <f aca="false">'USA b-t-b'!AN91</f>
        <v>21.6289984831845</v>
      </c>
      <c r="D90" s="2"/>
      <c r="E90" s="2"/>
    </row>
    <row r="91" customFormat="false" ht="15" hidden="false" customHeight="false" outlineLevel="0" collapsed="false">
      <c r="A91" s="1" t="n">
        <v>1966</v>
      </c>
      <c r="B91" s="2" t="n">
        <f aca="false">'UK b-t-b'!Y92</f>
        <v>9.67972991184276</v>
      </c>
      <c r="C91" s="2" t="n">
        <f aca="false">'USA b-t-b'!AN92</f>
        <v>19.4346060395543</v>
      </c>
      <c r="D91" s="2"/>
      <c r="E91" s="2"/>
    </row>
    <row r="92" customFormat="false" ht="15" hidden="false" customHeight="false" outlineLevel="0" collapsed="false">
      <c r="A92" s="1" t="n">
        <v>1967</v>
      </c>
      <c r="B92" s="2" t="n">
        <f aca="false">'UK b-t-b'!Y93</f>
        <v>15.2328260944522</v>
      </c>
      <c r="C92" s="2" t="n">
        <f aca="false">'USA b-t-b'!AN93</f>
        <v>31.6399915210866</v>
      </c>
      <c r="D92" s="2"/>
      <c r="E92" s="2"/>
    </row>
    <row r="93" customFormat="false" ht="15" hidden="false" customHeight="false" outlineLevel="0" collapsed="false">
      <c r="A93" s="1" t="n">
        <v>1968</v>
      </c>
      <c r="B93" s="2" t="n">
        <f aca="false">'UK b-t-b'!Y94</f>
        <v>29.3075140042496</v>
      </c>
      <c r="C93" s="2" t="n">
        <f aca="false">'USA b-t-b'!AN94</f>
        <v>50.1116633988182</v>
      </c>
      <c r="D93" s="2"/>
      <c r="E93" s="2"/>
    </row>
    <row r="94" customFormat="false" ht="15" hidden="false" customHeight="false" outlineLevel="0" collapsed="false">
      <c r="A94" s="1" t="n">
        <v>1969</v>
      </c>
      <c r="B94" s="2" t="n">
        <f aca="false">'UK b-t-b'!Y95</f>
        <v>11.8182267540391</v>
      </c>
      <c r="C94" s="2" t="n">
        <f aca="false">'USA b-t-b'!AN95</f>
        <v>24.505695704067</v>
      </c>
      <c r="D94" s="2"/>
      <c r="E94" s="2"/>
    </row>
    <row r="95" customFormat="false" ht="15" hidden="false" customHeight="false" outlineLevel="0" collapsed="false">
      <c r="A95" s="1" t="n">
        <v>1970</v>
      </c>
      <c r="B95" s="2" t="n">
        <f aca="false">'UK b-t-b'!Y96</f>
        <v>9.12269290186194</v>
      </c>
      <c r="C95" s="2" t="n">
        <f aca="false">'USA b-t-b'!AN96</f>
        <v>16.5941522326394</v>
      </c>
      <c r="D95" s="2"/>
      <c r="E95" s="2"/>
    </row>
    <row r="96" customFormat="false" ht="15" hidden="false" customHeight="false" outlineLevel="0" collapsed="false">
      <c r="A96" s="1" t="n">
        <v>1971</v>
      </c>
      <c r="B96" s="2" t="n">
        <f aca="false">'UK b-t-b'!Y97</f>
        <v>6.58760575601996</v>
      </c>
      <c r="C96" s="2" t="n">
        <f aca="false">'USA b-t-b'!AN97</f>
        <v>11.3566269579608</v>
      </c>
      <c r="D96" s="2"/>
      <c r="E96" s="2"/>
    </row>
    <row r="97" customFormat="false" ht="15" hidden="false" customHeight="false" outlineLevel="0" collapsed="false">
      <c r="A97" s="1" t="n">
        <v>1972</v>
      </c>
      <c r="B97" s="2" t="n">
        <f aca="false">'UK b-t-b'!Y98</f>
        <v>16.3925935517286</v>
      </c>
      <c r="C97" s="2" t="n">
        <f aca="false">'USA b-t-b'!AN98</f>
        <v>12.9626220915172</v>
      </c>
      <c r="D97" s="2"/>
      <c r="E97" s="2"/>
    </row>
    <row r="98" customFormat="false" ht="15" hidden="false" customHeight="false" outlineLevel="0" collapsed="false">
      <c r="A98" s="1" t="n">
        <v>1973</v>
      </c>
      <c r="B98" s="2" t="n">
        <f aca="false">'UK b-t-b'!Y99</f>
        <v>6.99308199710409</v>
      </c>
      <c r="C98" s="2" t="n">
        <f aca="false">'USA b-t-b'!AN99</f>
        <v>11.3100168846306</v>
      </c>
      <c r="D98" s="2"/>
      <c r="E98" s="2"/>
    </row>
    <row r="99" customFormat="false" ht="15" hidden="false" customHeight="false" outlineLevel="0" collapsed="false">
      <c r="A99" s="1" t="n">
        <v>1974</v>
      </c>
      <c r="B99" s="2" t="n">
        <f aca="false">'UK b-t-b'!Y100</f>
        <v>2.40598654920906</v>
      </c>
      <c r="C99" s="2" t="n">
        <f aca="false">'USA b-t-b'!AN100</f>
        <v>8.15685587953345</v>
      </c>
      <c r="D99" s="2"/>
      <c r="E99" s="2"/>
    </row>
    <row r="100" customFormat="false" ht="15" hidden="false" customHeight="false" outlineLevel="0" collapsed="false">
      <c r="A100" s="1" t="n">
        <v>1975</v>
      </c>
      <c r="B100" s="2" t="n">
        <f aca="false">'UK b-t-b'!Y101</f>
        <v>1.23211110170209</v>
      </c>
      <c r="C100" s="2" t="n">
        <f aca="false">'USA b-t-b'!AN101</f>
        <v>7.61240509695572</v>
      </c>
      <c r="D100" s="2"/>
      <c r="E100" s="2"/>
    </row>
    <row r="101" customFormat="false" ht="15" hidden="false" customHeight="false" outlineLevel="0" collapsed="false">
      <c r="A101" s="1" t="n">
        <v>1976</v>
      </c>
      <c r="B101" s="2" t="n">
        <f aca="false">'UK b-t-b'!Y102</f>
        <v>1.65460186142709</v>
      </c>
      <c r="C101" s="2" t="n">
        <f aca="false">'USA b-t-b'!AN102</f>
        <v>11.1067544285839</v>
      </c>
      <c r="D101" s="2"/>
      <c r="E101" s="2"/>
    </row>
    <row r="102" customFormat="false" ht="15" hidden="false" customHeight="false" outlineLevel="0" collapsed="false">
      <c r="A102" s="1" t="n">
        <v>1977</v>
      </c>
      <c r="B102" s="2" t="n">
        <f aca="false">'UK b-t-b'!Y103</f>
        <v>2.66787541280839</v>
      </c>
      <c r="C102" s="2" t="n">
        <f aca="false">'USA b-t-b'!AN103</f>
        <v>9.94591609937363</v>
      </c>
      <c r="D102" s="2"/>
      <c r="E102" s="2"/>
    </row>
    <row r="103" customFormat="false" ht="15" hidden="false" customHeight="false" outlineLevel="0" collapsed="false">
      <c r="A103" s="1" t="n">
        <v>1978</v>
      </c>
      <c r="B103" s="2" t="n">
        <f aca="false">'UK b-t-b'!Y104</f>
        <v>3.07592682531973</v>
      </c>
      <c r="C103" s="2" t="n">
        <f aca="false">'USA b-t-b'!AN104</f>
        <v>12.8449394107559</v>
      </c>
      <c r="D103" s="2"/>
      <c r="E103" s="2"/>
    </row>
    <row r="104" customFormat="false" ht="15" hidden="false" customHeight="false" outlineLevel="0" collapsed="false">
      <c r="A104" s="1" t="n">
        <v>1979</v>
      </c>
      <c r="B104" s="2" t="n">
        <f aca="false">'UK b-t-b'!Y105</f>
        <v>3.5994522572652</v>
      </c>
      <c r="C104" s="2" t="n">
        <f aca="false">'USA b-t-b'!AN105</f>
        <v>14.1738856220668</v>
      </c>
      <c r="D104" s="2"/>
      <c r="E104" s="2"/>
    </row>
    <row r="105" customFormat="false" ht="15" hidden="false" customHeight="false" outlineLevel="0" collapsed="false">
      <c r="A105" s="1" t="n">
        <v>1980</v>
      </c>
      <c r="B105" s="2" t="n">
        <f aca="false">'UK b-t-b'!Y106</f>
        <v>2.83419480045347</v>
      </c>
      <c r="C105" s="2" t="n">
        <f aca="false">'USA b-t-b'!AN106</f>
        <v>14.0389769393286</v>
      </c>
      <c r="D105" s="2"/>
      <c r="E105" s="2"/>
    </row>
    <row r="106" customFormat="false" ht="15" hidden="false" customHeight="false" outlineLevel="0" collapsed="false">
      <c r="A106" s="1" t="n">
        <v>1981</v>
      </c>
      <c r="B106" s="2" t="n">
        <f aca="false">'UK b-t-b'!Y107</f>
        <v>2.11155819705415</v>
      </c>
      <c r="C106" s="2" t="n">
        <f aca="false">'USA b-t-b'!AN107</f>
        <v>23.3473249107662</v>
      </c>
      <c r="D106" s="2"/>
      <c r="E106" s="2"/>
    </row>
    <row r="107" customFormat="false" ht="15" hidden="false" customHeight="false" outlineLevel="0" collapsed="false">
      <c r="A107" s="1" t="n">
        <v>1982</v>
      </c>
      <c r="B107" s="2" t="n">
        <f aca="false">'UK b-t-b'!Y108</f>
        <v>3.71249221655644</v>
      </c>
      <c r="C107" s="2" t="n">
        <f aca="false">'USA b-t-b'!AN108</f>
        <v>15.3472085203656</v>
      </c>
      <c r="D107" s="2"/>
      <c r="E107" s="2"/>
    </row>
    <row r="108" customFormat="false" ht="15" hidden="false" customHeight="false" outlineLevel="0" collapsed="false">
      <c r="A108" s="1" t="n">
        <v>1983</v>
      </c>
      <c r="B108" s="2" t="n">
        <f aca="false">'UK b-t-b'!Y109</f>
        <v>3.58059783605355</v>
      </c>
      <c r="C108" s="2" t="n">
        <f aca="false">'USA b-t-b'!AN109</f>
        <v>19.3163172303821</v>
      </c>
      <c r="D108" s="2"/>
      <c r="E108" s="2"/>
    </row>
    <row r="109" customFormat="false" ht="15" hidden="false" customHeight="false" outlineLevel="0" collapsed="false">
      <c r="A109" s="1" t="n">
        <v>1984</v>
      </c>
      <c r="B109" s="2" t="n">
        <f aca="false">'UK b-t-b'!Y110</f>
        <v>7.37189414854219</v>
      </c>
      <c r="C109" s="2" t="n">
        <f aca="false">'USA b-t-b'!AN110</f>
        <v>27.5243682415557</v>
      </c>
      <c r="D109" s="2"/>
      <c r="E109" s="2"/>
    </row>
    <row r="110" customFormat="false" ht="15" hidden="false" customHeight="false" outlineLevel="0" collapsed="false">
      <c r="A110" s="1" t="n">
        <v>1985</v>
      </c>
      <c r="B110" s="2" t="n">
        <f aca="false">'UK b-t-b'!Y111</f>
        <v>8.61304469307676</v>
      </c>
      <c r="C110" s="2" t="n">
        <f aca="false">'USA b-t-b'!AN111</f>
        <v>37.8360980440703</v>
      </c>
      <c r="D110" s="2"/>
      <c r="E110" s="2"/>
    </row>
    <row r="111" customFormat="false" ht="15" hidden="false" customHeight="false" outlineLevel="0" collapsed="false">
      <c r="A111" s="1" t="n">
        <v>1986</v>
      </c>
      <c r="B111" s="2" t="n">
        <f aca="false">'UK b-t-b'!Y112</f>
        <v>19.1538008783447</v>
      </c>
      <c r="C111" s="2" t="n">
        <f aca="false">'USA b-t-b'!AN112</f>
        <v>41.9582245430809</v>
      </c>
      <c r="D111" s="2"/>
      <c r="E111" s="2"/>
    </row>
    <row r="112" customFormat="false" ht="15" hidden="false" customHeight="false" outlineLevel="0" collapsed="false">
      <c r="A112" s="1" t="n">
        <v>1987</v>
      </c>
      <c r="B112" s="2" t="n">
        <f aca="false">'UK b-t-b'!Y113</f>
        <v>18.3882559828733</v>
      </c>
      <c r="C112" s="2" t="n">
        <f aca="false">'USA b-t-b'!AN113</f>
        <v>43.1410404624277</v>
      </c>
      <c r="D112" s="2"/>
      <c r="E112" s="2"/>
    </row>
    <row r="113" customFormat="false" ht="15" hidden="false" customHeight="false" outlineLevel="0" collapsed="false">
      <c r="A113" s="1" t="n">
        <v>1988</v>
      </c>
      <c r="B113" s="2" t="n">
        <f aca="false">'UK b-t-b'!Y114</f>
        <v>22.5360012006983</v>
      </c>
      <c r="C113" s="2" t="n">
        <f aca="false">'USA b-t-b'!AN114</f>
        <v>63.80511703865</v>
      </c>
      <c r="D113" s="2"/>
      <c r="E113" s="2"/>
    </row>
    <row r="114" customFormat="false" ht="15" hidden="false" customHeight="false" outlineLevel="0" collapsed="false">
      <c r="A114" s="1" t="n">
        <v>1989</v>
      </c>
      <c r="B114" s="2" t="n">
        <f aca="false">'UK b-t-b'!Y115</f>
        <v>26.4501222428199</v>
      </c>
      <c r="C114" s="2" t="n">
        <f aca="false">'USA b-t-b'!AN115</f>
        <v>47.951646090535</v>
      </c>
      <c r="D114" s="2"/>
      <c r="E114" s="2"/>
    </row>
    <row r="115" customFormat="false" ht="15" hidden="false" customHeight="false" outlineLevel="0" collapsed="false">
      <c r="A115" s="1" t="n">
        <v>1990</v>
      </c>
      <c r="B115" s="2" t="n">
        <f aca="false">'UK b-t-b'!Y116</f>
        <v>12.3135757699576</v>
      </c>
      <c r="C115" s="2" t="n">
        <f aca="false">'USA b-t-b'!AN116</f>
        <v>25.9638369598529</v>
      </c>
      <c r="D115" s="2"/>
      <c r="E115" s="2"/>
    </row>
    <row r="116" customFormat="false" ht="15" hidden="false" customHeight="false" outlineLevel="0" collapsed="false">
      <c r="A116" s="1" t="n">
        <v>1991</v>
      </c>
      <c r="B116" s="2" t="n">
        <f aca="false">'UK b-t-b'!Y117</f>
        <v>11.540849518822</v>
      </c>
      <c r="C116" s="2" t="n">
        <f aca="false">'USA b-t-b'!AN117</f>
        <v>18.7350481634381</v>
      </c>
      <c r="D116" s="2"/>
      <c r="E116" s="2"/>
    </row>
    <row r="117" customFormat="false" ht="15" hidden="false" customHeight="false" outlineLevel="0" collapsed="false">
      <c r="A117" s="1" t="n">
        <v>1992</v>
      </c>
      <c r="B117" s="2" t="n">
        <f aca="false">'UK b-t-b'!Y118</f>
        <v>7.10619818397158</v>
      </c>
      <c r="C117" s="2" t="n">
        <f aca="false">'USA b-t-b'!AN118</f>
        <v>18.5742951740744</v>
      </c>
      <c r="D117" s="2"/>
      <c r="E117" s="2"/>
    </row>
    <row r="118" customFormat="false" ht="15" hidden="false" customHeight="false" outlineLevel="0" collapsed="false">
      <c r="A118" s="1" t="n">
        <v>1993</v>
      </c>
      <c r="B118" s="2" t="n">
        <f aca="false">'UK b-t-b'!Y119</f>
        <v>8.54259792606643</v>
      </c>
      <c r="C118" s="2" t="n">
        <f aca="false">'USA b-t-b'!AN119</f>
        <v>29.2458563535912</v>
      </c>
      <c r="D118" s="2"/>
      <c r="E118" s="2"/>
    </row>
    <row r="119" customFormat="false" ht="15" hidden="false" customHeight="false" outlineLevel="0" collapsed="false">
      <c r="A119" s="1" t="n">
        <v>1994</v>
      </c>
      <c r="B119" s="2" t="n">
        <f aca="false">'UK b-t-b'!Y120</f>
        <v>9.11981167812111</v>
      </c>
      <c r="C119" s="2" t="n">
        <f aca="false">'USA b-t-b'!AN120</f>
        <v>34.7698499203488</v>
      </c>
      <c r="D119" s="2"/>
      <c r="E119" s="2"/>
    </row>
    <row r="120" customFormat="false" ht="15" hidden="false" customHeight="false" outlineLevel="0" collapsed="false">
      <c r="A120" s="1" t="n">
        <v>1995</v>
      </c>
      <c r="B120" s="2" t="n">
        <f aca="false">'UK b-t-b'!Y121</f>
        <v>29.6254500861034</v>
      </c>
      <c r="C120" s="2" t="n">
        <f aca="false">'USA b-t-b'!AN121</f>
        <v>51.8215035372775</v>
      </c>
      <c r="D120" s="2"/>
      <c r="E120" s="2"/>
    </row>
    <row r="121" customFormat="false" ht="15" hidden="false" customHeight="false" outlineLevel="0" collapsed="false">
      <c r="A121" s="1" t="n">
        <v>1996</v>
      </c>
      <c r="B121" s="2" t="n">
        <f aca="false">'UK b-t-b'!Y122</f>
        <v>23.88581329251</v>
      </c>
      <c r="C121" s="2" t="n">
        <f aca="false">'USA b-t-b'!AN122</f>
        <v>53.5495611218155</v>
      </c>
      <c r="D121" s="2"/>
      <c r="E121" s="2"/>
    </row>
    <row r="122" customFormat="false" ht="15" hidden="false" customHeight="false" outlineLevel="0" collapsed="false">
      <c r="A122" s="1" t="n">
        <v>1997</v>
      </c>
      <c r="B122" s="2" t="n">
        <f aca="false">'UK b-t-b'!Y123</f>
        <v>26.1270057662902</v>
      </c>
      <c r="C122" s="2" t="n">
        <f aca="false">'USA b-t-b'!AN123</f>
        <v>73.2091558995212</v>
      </c>
      <c r="D122" s="2"/>
      <c r="E122" s="2"/>
    </row>
    <row r="123" customFormat="false" ht="15" hidden="false" customHeight="false" outlineLevel="0" collapsed="false">
      <c r="A123" s="1" t="n">
        <v>1998</v>
      </c>
      <c r="B123" s="2" t="n">
        <f aca="false">'UK b-t-b'!Y124</f>
        <v>35.273414809162</v>
      </c>
      <c r="C123" s="2" t="n">
        <f aca="false">'USA b-t-b'!AN124</f>
        <v>108.57202630006</v>
      </c>
      <c r="D123" s="2"/>
      <c r="E123" s="2"/>
    </row>
    <row r="124" customFormat="false" ht="15" hidden="false" customHeight="false" outlineLevel="0" collapsed="false">
      <c r="A124" s="1" t="n">
        <v>1999</v>
      </c>
      <c r="B124" s="2" t="n">
        <f aca="false">'UK b-t-b'!Y125</f>
        <v>47.6519805937948</v>
      </c>
      <c r="C124" s="2" t="n">
        <f aca="false">'USA b-t-b'!AN125</f>
        <v>117.083561493812</v>
      </c>
      <c r="D124" s="2"/>
      <c r="E124" s="2"/>
    </row>
    <row r="125" customFormat="false" ht="15" hidden="false" customHeight="false" outlineLevel="0" collapsed="false">
      <c r="A125" s="1" t="n">
        <v>2000</v>
      </c>
      <c r="B125" s="2" t="n">
        <f aca="false">'UK b-t-b'!Y126</f>
        <v>87.4843171455675</v>
      </c>
      <c r="C125" s="2" t="n">
        <f aca="false">'USA b-t-b'!AN126</f>
        <v>99.088159685468</v>
      </c>
      <c r="D125" s="2"/>
      <c r="E125" s="2"/>
    </row>
    <row r="126" customFormat="false" ht="15" hidden="false" customHeight="false" outlineLevel="0" collapsed="false">
      <c r="A126" s="1" t="n">
        <v>2001</v>
      </c>
      <c r="B126" s="2" t="n">
        <f aca="false">'UK b-t-b'!Y127</f>
        <v>26.2662946395618</v>
      </c>
      <c r="C126" s="2" t="n">
        <f aca="false">'USA b-t-b'!AN127</f>
        <v>51.2178804926258</v>
      </c>
      <c r="D126" s="2"/>
      <c r="E126" s="2"/>
    </row>
    <row r="127" customFormat="false" ht="15" hidden="false" customHeight="false" outlineLevel="0" collapsed="false">
      <c r="A127" s="1" t="n">
        <v>2002</v>
      </c>
      <c r="B127" s="2" t="n">
        <f aca="false">'UK b-t-b'!Y128</f>
        <v>19.9395655741982</v>
      </c>
      <c r="C127" s="2" t="n">
        <f aca="false">'USA b-t-b'!AN128</f>
        <v>27.2476968174204</v>
      </c>
      <c r="D127" s="2"/>
      <c r="E127" s="2"/>
    </row>
    <row r="128" customFormat="false" ht="15" hidden="false" customHeight="false" outlineLevel="0" collapsed="false">
      <c r="A128" s="1" t="n">
        <v>2003</v>
      </c>
      <c r="B128" s="2" t="n">
        <f aca="false">'UK b-t-b'!Y129</f>
        <v>12.8344698237714</v>
      </c>
      <c r="C128" s="2" t="n">
        <f aca="false">'USA b-t-b'!AN129</f>
        <v>33.2270243417784</v>
      </c>
      <c r="D128" s="2"/>
      <c r="E128" s="2"/>
    </row>
    <row r="129" customFormat="false" ht="15" hidden="false" customHeight="false" outlineLevel="0" collapsed="false">
      <c r="A129" s="1" t="n">
        <v>2004</v>
      </c>
      <c r="B129" s="2" t="n">
        <f aca="false">'UK b-t-b'!Y130</f>
        <v>27.0512481256064</v>
      </c>
      <c r="C129" s="2" t="n">
        <f aca="false">'USA b-t-b'!AN130</f>
        <v>45.3914847555475</v>
      </c>
      <c r="D129" s="2"/>
      <c r="E129" s="2"/>
    </row>
    <row r="130" customFormat="false" ht="15" hidden="false" customHeight="false" outlineLevel="0" collapsed="false">
      <c r="A130" s="1" t="n">
        <v>2005</v>
      </c>
      <c r="B130" s="2" t="n">
        <f aca="false">'UK b-t-b'!Y131</f>
        <v>31.3212280293717</v>
      </c>
      <c r="C130" s="2" t="n">
        <f aca="false">'USA b-t-b'!AN131</f>
        <v>54.1781043113192</v>
      </c>
      <c r="D130" s="2"/>
      <c r="E130" s="2"/>
    </row>
    <row r="131" customFormat="false" ht="15" hidden="false" customHeight="false" outlineLevel="0" collapsed="false">
      <c r="A131" s="1" t="n">
        <v>2006</v>
      </c>
      <c r="B131" s="2" t="n">
        <f aca="false">'UK b-t-b'!Y132</f>
        <v>41.1373244343961</v>
      </c>
      <c r="C131" s="2" t="n">
        <f aca="false">'USA b-t-b'!AN132</f>
        <v>70.0566109422492</v>
      </c>
      <c r="D131" s="2"/>
      <c r="E131" s="2"/>
    </row>
    <row r="132" customFormat="false" ht="15" hidden="false" customHeight="false" outlineLevel="0" collapsed="false">
      <c r="A132" s="1" t="n">
        <v>2007</v>
      </c>
      <c r="B132" s="2" t="n">
        <f aca="false">'UK b-t-b'!Y133</f>
        <v>39.3560581419722</v>
      </c>
      <c r="C132" s="2" t="n">
        <f aca="false">'USA b-t-b'!AN133</f>
        <v>74.535258231973</v>
      </c>
      <c r="D132" s="2"/>
      <c r="E132" s="2"/>
    </row>
    <row r="133" customFormat="false" ht="15" hidden="false" customHeight="false" outlineLevel="0" collapsed="false">
      <c r="A133" s="1" t="n">
        <v>2008</v>
      </c>
      <c r="B133" s="2" t="n">
        <f aca="false">'UK b-t-b'!Y134</f>
        <v>32.0643873905025</v>
      </c>
      <c r="C133" s="2" t="n">
        <f aca="false">'USA b-t-b'!AN134</f>
        <v>48.4698232877259</v>
      </c>
      <c r="D133" s="2"/>
      <c r="E133" s="2"/>
    </row>
    <row r="134" customFormat="false" ht="15" hidden="false" customHeight="false" outlineLevel="0" collapsed="false">
      <c r="A134" s="1" t="n">
        <v>2009</v>
      </c>
      <c r="B134" s="2" t="n">
        <f aca="false">'UK b-t-b'!Y135</f>
        <v>17.753835767274</v>
      </c>
      <c r="C134" s="2" t="n">
        <f aca="false">'USA b-t-b'!AN135</f>
        <v>42.1846760238416</v>
      </c>
      <c r="D134" s="2"/>
      <c r="E134" s="2"/>
    </row>
    <row r="135" customFormat="false" ht="15" hidden="false" customHeight="false" outlineLevel="0" collapsed="false">
      <c r="A135" s="1" t="n">
        <v>2010</v>
      </c>
      <c r="B135" s="2" t="n">
        <f aca="false">'UK b-t-b'!Y136</f>
        <v>19.1920687746974</v>
      </c>
      <c r="C135" s="2" t="n">
        <f aca="false">'USA b-t-b'!AN136</f>
        <v>46.4955483993181</v>
      </c>
      <c r="D135" s="2"/>
      <c r="E135" s="2"/>
    </row>
    <row r="136" customFormat="false" ht="15" hidden="false" customHeight="false" outlineLevel="0" collapsed="false">
      <c r="A136" s="1" t="n">
        <v>2011</v>
      </c>
      <c r="B136" s="2" t="n">
        <f aca="false">'UK b-t-b'!Y137</f>
        <v>15.857798927003</v>
      </c>
      <c r="C136" s="2" t="n">
        <f aca="false">'USA b-t-b'!AN137</f>
        <v>54.5440230940821</v>
      </c>
      <c r="D136" s="2"/>
      <c r="E136" s="2"/>
    </row>
    <row r="137" customFormat="false" ht="15" hidden="false" customHeight="false" outlineLevel="0" collapsed="false">
      <c r="A137" s="1" t="n">
        <v>2012</v>
      </c>
      <c r="B137" s="2" t="n">
        <f aca="false">'UK b-t-b'!Y138</f>
        <v>7.74283972280879</v>
      </c>
      <c r="C137" s="2" t="n">
        <f aca="false">'USA b-t-b'!AN138</f>
        <v>39.0374436385022</v>
      </c>
      <c r="D137" s="2"/>
      <c r="E137" s="2"/>
    </row>
    <row r="138" customFormat="false" ht="15" hidden="false" customHeight="false" outlineLevel="0" collapsed="false">
      <c r="A138" s="1" t="n">
        <v>2013</v>
      </c>
      <c r="B138" s="2" t="n">
        <f aca="false">'UK b-t-b'!Y139</f>
        <v>13.9059419881723</v>
      </c>
      <c r="C138" s="2" t="n">
        <f aca="false">'USA b-t-b'!AN139</f>
        <v>44.6367811868455</v>
      </c>
    </row>
    <row r="139" customFormat="false" ht="15" hidden="false" customHeight="false" outlineLevel="0" collapsed="false">
      <c r="A139" s="1" t="n">
        <v>2014</v>
      </c>
      <c r="B139" s="2" t="n">
        <f aca="false">'UK b-t-b'!Y140</f>
        <v>7.44799669451367</v>
      </c>
      <c r="C139" s="2" t="n">
        <f aca="false">'USA b-t-b'!AN140</f>
        <v>72.7585973920681</v>
      </c>
    </row>
    <row r="140" customFormat="false" ht="15" hidden="false" customHeight="false" outlineLevel="0" collapsed="false">
      <c r="A140" s="1" t="n">
        <v>2015</v>
      </c>
      <c r="B140" s="2" t="n">
        <f aca="false">'UK b-t-b'!Y141</f>
        <v>12.1687267802677</v>
      </c>
      <c r="C140" s="2" t="n">
        <f aca="false">'USA b-t-b'!AN141</f>
        <v>77.9702619016901</v>
      </c>
    </row>
    <row r="141" customFormat="false" ht="15" hidden="false" customHeight="false" outlineLevel="0" collapsed="false">
      <c r="A141" s="1" t="n">
        <v>2016</v>
      </c>
      <c r="B141" s="2" t="n">
        <f aca="false">'UK b-t-b'!Y142</f>
        <v>60.7715348594919</v>
      </c>
      <c r="C141" s="2" t="n">
        <f aca="false">'USA b-t-b'!AN142</f>
        <v>56.4800632911392</v>
      </c>
    </row>
    <row r="142" customFormat="false" ht="15" hidden="false" customHeight="false" outlineLevel="0" collapsed="false">
      <c r="A142" s="1" t="n">
        <v>2017</v>
      </c>
      <c r="B142" s="2" t="n">
        <f aca="false">'UK b-t-b'!Y143</f>
        <v>14.5058321448811</v>
      </c>
      <c r="C142" s="2" t="n">
        <f aca="false">'USA b-t-b'!AN143</f>
        <v>52.8229578985247</v>
      </c>
    </row>
    <row r="143" customFormat="false" ht="15" hidden="false" customHeight="false" outlineLevel="0" collapsed="false">
      <c r="A143" s="1" t="n">
        <v>2018</v>
      </c>
      <c r="B143" s="2" t="n">
        <f aca="false">'UK b-t-b'!Y144</f>
        <v>27.9394831199557</v>
      </c>
      <c r="C143" s="2" t="n">
        <f aca="false">'USA b-t-b'!AN144</f>
        <v>54.0351318844228</v>
      </c>
    </row>
    <row r="144" customFormat="false" ht="15" hidden="false" customHeight="false" outlineLevel="0" collapsed="false">
      <c r="A144" s="1" t="n">
        <v>2019</v>
      </c>
      <c r="B144" s="2" t="n">
        <f aca="false">'UK b-t-b'!Y145</f>
        <v>16.1688877319102</v>
      </c>
      <c r="C144" s="2" t="n">
        <f aca="false">'USA b-t-b'!AN145</f>
        <v>50.9864671402717</v>
      </c>
    </row>
    <row r="145" customFormat="false" ht="15" hidden="false" customHeight="false" outlineLevel="0" collapsed="false">
      <c r="A145" s="1" t="n">
        <v>2020</v>
      </c>
      <c r="B145" s="2" t="n">
        <f aca="false">'UK b-t-b'!Y146</f>
        <v>7.30458831330562</v>
      </c>
      <c r="C145" s="2" t="n">
        <f aca="false">'USA b-t-b'!AN146</f>
        <v>30.6128997172069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P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A1" activeCellId="0" sqref="A1"/>
    </sheetView>
  </sheetViews>
  <sheetFormatPr defaultColWidth="10.7109375" defaultRowHeight="17" zeroHeight="false" outlineLevelRow="0" outlineLevelCol="0"/>
  <cols>
    <col collapsed="false" customWidth="true" hidden="false" outlineLevel="0" max="7" min="1" style="3" width="13.86"/>
    <col collapsed="false" customWidth="true" hidden="false" outlineLevel="0" max="24" min="8" style="4" width="13.86"/>
    <col collapsed="false" customWidth="true" hidden="false" outlineLevel="0" max="27" min="25" style="3" width="13.86"/>
    <col collapsed="false" customWidth="false" hidden="false" outlineLevel="0" max="28" min="28" style="5" width="10.71"/>
    <col collapsed="false" customWidth="true" hidden="false" outlineLevel="0" max="29" min="29" style="5" width="12.57"/>
    <col collapsed="false" customWidth="false" hidden="false" outlineLevel="0" max="1024" min="30" style="5" width="10.71"/>
  </cols>
  <sheetData>
    <row r="1" s="7" customFormat="true" ht="18" hidden="false" customHeight="false" outlineLevel="0" collapsed="false">
      <c r="A1" s="6"/>
      <c r="B1" s="6" t="s">
        <v>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 t="s">
        <v>5</v>
      </c>
      <c r="Z1" s="6"/>
      <c r="AA1" s="6"/>
      <c r="AC1" s="6" t="s">
        <v>6</v>
      </c>
      <c r="AE1" s="6" t="s">
        <v>1</v>
      </c>
      <c r="AN1" s="6" t="s">
        <v>7</v>
      </c>
    </row>
    <row r="2" customFormat="false" ht="64.9" hidden="false" customHeight="false" outlineLevel="0" collapsed="false">
      <c r="A2" s="8" t="s">
        <v>8</v>
      </c>
      <c r="B2" s="9" t="s">
        <v>9</v>
      </c>
      <c r="C2" s="9"/>
      <c r="D2" s="9" t="s">
        <v>10</v>
      </c>
      <c r="E2" s="9"/>
      <c r="F2" s="9" t="s">
        <v>11</v>
      </c>
      <c r="G2" s="9"/>
      <c r="H2" s="9" t="s">
        <v>12</v>
      </c>
      <c r="I2" s="9" t="s">
        <v>13</v>
      </c>
      <c r="J2" s="9" t="s">
        <v>14</v>
      </c>
      <c r="K2" s="9"/>
      <c r="L2" s="8" t="s">
        <v>15</v>
      </c>
      <c r="M2" s="9"/>
      <c r="N2" s="9" t="s">
        <v>16</v>
      </c>
      <c r="O2" s="9"/>
      <c r="P2" s="9"/>
      <c r="Q2" s="9"/>
      <c r="R2" s="9"/>
      <c r="S2" s="9"/>
      <c r="T2" s="9" t="s">
        <v>17</v>
      </c>
      <c r="U2" s="9"/>
      <c r="V2" s="10" t="s">
        <v>18</v>
      </c>
      <c r="W2" s="9"/>
      <c r="X2" s="9"/>
      <c r="Y2" s="9" t="s">
        <v>19</v>
      </c>
      <c r="Z2" s="9" t="s">
        <v>20</v>
      </c>
      <c r="AA2" s="9" t="s">
        <v>21</v>
      </c>
      <c r="AE2" s="9" t="s">
        <v>9</v>
      </c>
      <c r="AF2" s="9" t="s">
        <v>10</v>
      </c>
      <c r="AG2" s="9" t="s">
        <v>11</v>
      </c>
      <c r="AH2" s="9" t="s">
        <v>14</v>
      </c>
      <c r="AI2" s="8" t="s">
        <v>15</v>
      </c>
      <c r="AJ2" s="9" t="s">
        <v>16</v>
      </c>
      <c r="AK2" s="9" t="s">
        <v>17</v>
      </c>
      <c r="AL2" s="9" t="s">
        <v>22</v>
      </c>
    </row>
    <row r="3" s="13" customFormat="true" ht="46.25" hidden="false" customHeight="false" outlineLevel="0" collapsed="false">
      <c r="A3" s="11" t="s">
        <v>23</v>
      </c>
      <c r="B3" s="12" t="s">
        <v>24</v>
      </c>
      <c r="C3" s="12" t="s">
        <v>24</v>
      </c>
      <c r="D3" s="12" t="s">
        <v>25</v>
      </c>
      <c r="E3" s="12" t="s">
        <v>26</v>
      </c>
      <c r="F3" s="12" t="s">
        <v>27</v>
      </c>
      <c r="G3" s="12" t="s">
        <v>27</v>
      </c>
      <c r="H3" s="12" t="s">
        <v>28</v>
      </c>
      <c r="I3" s="12" t="s">
        <v>29</v>
      </c>
      <c r="J3" s="12" t="s">
        <v>30</v>
      </c>
      <c r="K3" s="12" t="s">
        <v>31</v>
      </c>
      <c r="L3" s="11" t="s">
        <v>32</v>
      </c>
      <c r="M3" s="11" t="s">
        <v>32</v>
      </c>
      <c r="N3" s="12" t="s">
        <v>33</v>
      </c>
      <c r="O3" s="12" t="s">
        <v>34</v>
      </c>
      <c r="P3" s="12" t="s">
        <v>35</v>
      </c>
      <c r="Q3" s="12" t="s">
        <v>35</v>
      </c>
      <c r="R3" s="12" t="s">
        <v>36</v>
      </c>
      <c r="S3" s="12" t="s">
        <v>37</v>
      </c>
      <c r="T3" s="12" t="s">
        <v>38</v>
      </c>
      <c r="U3" s="12"/>
      <c r="V3" s="0"/>
      <c r="W3" s="12"/>
      <c r="X3" s="12"/>
      <c r="Y3" s="13" t="s">
        <v>39</v>
      </c>
      <c r="Z3" s="13" t="s">
        <v>40</v>
      </c>
      <c r="AA3" s="13" t="s">
        <v>35</v>
      </c>
      <c r="AC3" s="13" t="s">
        <v>41</v>
      </c>
    </row>
    <row r="4" s="14" customFormat="true" ht="57" hidden="false" customHeight="true" outlineLevel="0" collapsed="false">
      <c r="A4" s="11" t="s">
        <v>42</v>
      </c>
      <c r="B4" s="12" t="s">
        <v>43</v>
      </c>
      <c r="C4" s="12"/>
      <c r="D4" s="12" t="s">
        <v>44</v>
      </c>
      <c r="E4" s="12"/>
      <c r="F4" s="12" t="s">
        <v>45</v>
      </c>
      <c r="G4" s="12"/>
      <c r="H4" s="12" t="s">
        <v>46</v>
      </c>
      <c r="I4" s="12" t="s">
        <v>47</v>
      </c>
      <c r="J4" s="12" t="s">
        <v>48</v>
      </c>
      <c r="K4" s="12"/>
      <c r="L4" s="12" t="s">
        <v>49</v>
      </c>
      <c r="M4" s="12"/>
      <c r="N4" s="12" t="s">
        <v>50</v>
      </c>
      <c r="O4" s="12"/>
      <c r="P4" s="12" t="s">
        <v>51</v>
      </c>
      <c r="Q4" s="12"/>
      <c r="R4" s="12" t="s">
        <v>52</v>
      </c>
      <c r="S4" s="12"/>
      <c r="T4" s="12" t="s">
        <v>53</v>
      </c>
      <c r="U4" s="12"/>
      <c r="V4" s="12"/>
      <c r="W4" s="12"/>
      <c r="X4" s="12"/>
      <c r="Y4" s="12" t="s">
        <v>54</v>
      </c>
      <c r="Z4" s="12" t="s">
        <v>55</v>
      </c>
      <c r="AA4" s="12" t="s">
        <v>55</v>
      </c>
      <c r="AC4" s="12" t="s">
        <v>56</v>
      </c>
    </row>
    <row r="5" s="14" customFormat="true" ht="57" hidden="false" customHeight="true" outlineLevel="0" collapsed="false">
      <c r="A5" s="11" t="s">
        <v>57</v>
      </c>
      <c r="B5" s="12" t="s">
        <v>58</v>
      </c>
      <c r="C5" s="12" t="s">
        <v>59</v>
      </c>
      <c r="D5" s="12" t="s">
        <v>60</v>
      </c>
      <c r="E5" s="12" t="s">
        <v>61</v>
      </c>
      <c r="F5" s="12" t="s">
        <v>60</v>
      </c>
      <c r="G5" s="12" t="s">
        <v>62</v>
      </c>
      <c r="H5" s="12" t="s">
        <v>58</v>
      </c>
      <c r="I5" s="12" t="s">
        <v>58</v>
      </c>
      <c r="J5" s="12" t="s">
        <v>58</v>
      </c>
      <c r="K5" s="12" t="s">
        <v>63</v>
      </c>
      <c r="L5" s="12" t="s">
        <v>58</v>
      </c>
      <c r="M5" s="12" t="s">
        <v>64</v>
      </c>
      <c r="N5" s="12" t="s">
        <v>58</v>
      </c>
      <c r="O5" s="12" t="s">
        <v>64</v>
      </c>
      <c r="P5" s="12" t="s">
        <v>58</v>
      </c>
      <c r="Q5" s="12" t="s">
        <v>64</v>
      </c>
      <c r="R5" s="12" t="s">
        <v>58</v>
      </c>
      <c r="S5" s="12" t="s">
        <v>64</v>
      </c>
      <c r="T5" s="12" t="s">
        <v>58</v>
      </c>
      <c r="U5" s="12" t="s">
        <v>65</v>
      </c>
      <c r="V5" s="12" t="s">
        <v>58</v>
      </c>
      <c r="W5" s="12" t="s">
        <v>65</v>
      </c>
      <c r="X5" s="12"/>
      <c r="Y5" s="12" t="s">
        <v>66</v>
      </c>
      <c r="Z5" s="12" t="s">
        <v>67</v>
      </c>
      <c r="AA5" s="12" t="s">
        <v>67</v>
      </c>
    </row>
    <row r="6" customFormat="false" ht="15" hidden="false" customHeight="false" outlineLevel="0" collapsed="false">
      <c r="A6" s="15" t="n">
        <v>1880</v>
      </c>
      <c r="B6" s="15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6"/>
      <c r="W6" s="16"/>
      <c r="X6" s="15"/>
      <c r="Y6" s="17" t="n">
        <v>2161</v>
      </c>
      <c r="Z6" s="15"/>
      <c r="AA6" s="18" t="n">
        <f aca="false">Y6/Y$55*AA$55</f>
        <v>1.59407981842255</v>
      </c>
      <c r="AB6" s="15"/>
      <c r="AC6" s="16" t="n">
        <v>5.20916666666667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6"/>
      <c r="AO6" s="15"/>
      <c r="AP6" s="15"/>
    </row>
    <row r="7" customFormat="false" ht="15" hidden="false" customHeight="false" outlineLevel="0" collapsed="false">
      <c r="A7" s="15" t="n">
        <v>1881</v>
      </c>
      <c r="B7" s="15"/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5"/>
      <c r="Y7" s="17" t="n">
        <v>2248</v>
      </c>
      <c r="Z7" s="15"/>
      <c r="AA7" s="18" t="n">
        <f aca="false">Y7/Y$55*AA$55</f>
        <v>1.6582560998676</v>
      </c>
      <c r="AB7" s="15"/>
      <c r="AC7" s="16" t="n">
        <v>6.25416666666667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6"/>
      <c r="AO7" s="15"/>
      <c r="AP7" s="15"/>
    </row>
    <row r="8" customFormat="false" ht="15" hidden="false" customHeight="false" outlineLevel="0" collapsed="false">
      <c r="A8" s="15" t="n">
        <v>1882</v>
      </c>
      <c r="B8" s="15"/>
      <c r="C8" s="16"/>
      <c r="D8" s="16"/>
      <c r="E8" s="16"/>
      <c r="F8" s="16"/>
      <c r="G8" s="16"/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6"/>
      <c r="W8" s="16"/>
      <c r="X8" s="15"/>
      <c r="Y8" s="17" t="n">
        <v>2313</v>
      </c>
      <c r="Z8" s="15"/>
      <c r="AA8" s="18" t="n">
        <f aca="false">Y8/Y$55*AA$55</f>
        <v>1.70620389634954</v>
      </c>
      <c r="AB8" s="15"/>
      <c r="AC8" s="16" t="n">
        <v>5.9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5"/>
      <c r="AP8" s="15"/>
    </row>
    <row r="9" customFormat="false" ht="15" hidden="false" customHeight="false" outlineLevel="0" collapsed="false">
      <c r="A9" s="15" t="n">
        <v>1883</v>
      </c>
      <c r="B9" s="15"/>
      <c r="C9" s="16"/>
      <c r="D9" s="16"/>
      <c r="E9" s="16"/>
      <c r="F9" s="16"/>
      <c r="G9" s="16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5"/>
      <c r="Y9" s="17" t="n">
        <v>2211</v>
      </c>
      <c r="Z9" s="15"/>
      <c r="AA9" s="18" t="n">
        <f aca="false">Y9/Y$55*AA$55</f>
        <v>1.63096273879327</v>
      </c>
      <c r="AB9" s="15"/>
      <c r="AC9" s="16" t="n">
        <v>5.63416666666667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6"/>
      <c r="AO9" s="15"/>
      <c r="AP9" s="15"/>
    </row>
    <row r="10" customFormat="false" ht="15" hidden="false" customHeight="false" outlineLevel="0" collapsed="false">
      <c r="A10" s="15" t="n">
        <v>1884</v>
      </c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5"/>
      <c r="Y10" s="17" t="n">
        <v>2171</v>
      </c>
      <c r="Z10" s="15"/>
      <c r="AA10" s="18" t="n">
        <f aca="false">Y10/Y$55*AA$55</f>
        <v>1.60145640249669</v>
      </c>
      <c r="AB10" s="15"/>
      <c r="AC10" s="16" t="n">
        <v>4.74083333333333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6"/>
      <c r="AO10" s="15"/>
      <c r="AP10" s="15"/>
    </row>
    <row r="11" customFormat="false" ht="15" hidden="false" customHeight="false" outlineLevel="0" collapsed="false">
      <c r="A11" s="15" t="n">
        <v>1885</v>
      </c>
      <c r="B11" s="15"/>
      <c r="C11" s="16"/>
      <c r="D11" s="16"/>
      <c r="E11" s="16"/>
      <c r="F11" s="16"/>
      <c r="G11" s="16"/>
      <c r="H11" s="16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5"/>
      <c r="Y11" s="17" t="n">
        <v>1955</v>
      </c>
      <c r="Z11" s="15"/>
      <c r="AA11" s="18" t="n">
        <f aca="false">Y11/Y$55*AA$55</f>
        <v>1.44212218649518</v>
      </c>
      <c r="AB11" s="15"/>
      <c r="AC11" s="16" t="n">
        <v>4.59666666666667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15"/>
      <c r="AP11" s="15"/>
    </row>
    <row r="12" customFormat="false" ht="15" hidden="false" customHeight="false" outlineLevel="0" collapsed="false">
      <c r="A12" s="15" t="n">
        <v>1886</v>
      </c>
      <c r="B12" s="15"/>
      <c r="C12" s="16"/>
      <c r="D12" s="16"/>
      <c r="E12" s="16"/>
      <c r="F12" s="16"/>
      <c r="G12" s="16"/>
      <c r="H12" s="16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5"/>
      <c r="Y12" s="17" t="n">
        <v>2391</v>
      </c>
      <c r="Z12" s="15"/>
      <c r="AA12" s="18" t="n">
        <f aca="false">Y12/Y$55*AA$55</f>
        <v>1.76374125212786</v>
      </c>
      <c r="AB12" s="15"/>
      <c r="AC12" s="16" t="n">
        <v>5.36416666666667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/>
      <c r="AO12" s="15"/>
      <c r="AP12" s="15"/>
    </row>
    <row r="13" customFormat="false" ht="15" hidden="false" customHeight="false" outlineLevel="0" collapsed="false">
      <c r="A13" s="15" t="n">
        <v>1887</v>
      </c>
      <c r="B13" s="15" t="n">
        <v>8</v>
      </c>
      <c r="C13" s="17" t="n">
        <v>216.226</v>
      </c>
      <c r="D13" s="16"/>
      <c r="E13" s="16"/>
      <c r="F13" s="16"/>
      <c r="G13" s="16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6"/>
      <c r="W13" s="16"/>
      <c r="X13" s="15"/>
      <c r="Y13" s="17" t="n">
        <v>2498</v>
      </c>
      <c r="Z13" s="15"/>
      <c r="AA13" s="18" t="n">
        <f aca="false">Y13/Y$55*AA$55</f>
        <v>1.8426707017212</v>
      </c>
      <c r="AB13" s="15"/>
      <c r="AC13" s="16" t="n">
        <v>5.53416666666667</v>
      </c>
      <c r="AD13" s="15"/>
      <c r="AE13" s="19" t="n">
        <f aca="false">((C13/1000)/AA13)*100</f>
        <v>11.7343809611792</v>
      </c>
      <c r="AF13" s="19"/>
      <c r="AG13" s="19"/>
      <c r="AH13" s="19"/>
      <c r="AI13" s="19"/>
      <c r="AJ13" s="15"/>
      <c r="AK13" s="15"/>
      <c r="AL13" s="15"/>
      <c r="AM13" s="15"/>
      <c r="AN13" s="20" t="n">
        <f aca="false">AE13/AE$21*AN$21</f>
        <v>4.46049798878631</v>
      </c>
      <c r="AO13" s="15"/>
      <c r="AP13" s="15"/>
    </row>
    <row r="14" customFormat="false" ht="15" hidden="false" customHeight="false" outlineLevel="0" collapsed="false">
      <c r="A14" s="15" t="n">
        <v>1888</v>
      </c>
      <c r="B14" s="15" t="n">
        <v>3</v>
      </c>
      <c r="C14" s="17" t="n">
        <v>23.6</v>
      </c>
      <c r="D14" s="16"/>
      <c r="E14" s="16"/>
      <c r="F14" s="16"/>
      <c r="G14" s="16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  <c r="V14" s="16"/>
      <c r="W14" s="16"/>
      <c r="X14" s="15"/>
      <c r="Y14" s="17" t="n">
        <v>2290</v>
      </c>
      <c r="Z14" s="15"/>
      <c r="AA14" s="18" t="n">
        <f aca="false">Y14/Y$55*AA$55</f>
        <v>1.68923775297901</v>
      </c>
      <c r="AB14" s="15"/>
      <c r="AC14" s="16" t="n">
        <v>5.20416666666667</v>
      </c>
      <c r="AD14" s="15"/>
      <c r="AE14" s="19" t="n">
        <f aca="false">((C14/1000)/AA14)*100</f>
        <v>1.39707983428507</v>
      </c>
      <c r="AF14" s="19"/>
      <c r="AG14" s="19"/>
      <c r="AH14" s="19"/>
      <c r="AI14" s="19"/>
      <c r="AJ14" s="15"/>
      <c r="AK14" s="15"/>
      <c r="AL14" s="15"/>
      <c r="AM14" s="15"/>
      <c r="AN14" s="20" t="n">
        <f aca="false">AE14/AE$21*AN$21</f>
        <v>0.531060974721948</v>
      </c>
      <c r="AO14" s="15"/>
      <c r="AP14" s="15"/>
    </row>
    <row r="15" customFormat="false" ht="15" hidden="false" customHeight="false" outlineLevel="0" collapsed="false">
      <c r="A15" s="15" t="n">
        <v>1889</v>
      </c>
      <c r="B15" s="15" t="n">
        <v>12</v>
      </c>
      <c r="C15" s="17" t="n">
        <v>152.1796</v>
      </c>
      <c r="D15" s="16"/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6"/>
      <c r="W15" s="16"/>
      <c r="X15" s="15"/>
      <c r="Y15" s="17" t="n">
        <v>2413</v>
      </c>
      <c r="Z15" s="15"/>
      <c r="AA15" s="18" t="n">
        <f aca="false">Y15/Y$55*AA$55</f>
        <v>1.77996973709098</v>
      </c>
      <c r="AB15" s="15"/>
      <c r="AC15" s="16" t="n">
        <v>5.32333333333333</v>
      </c>
      <c r="AD15" s="15"/>
      <c r="AE15" s="19" t="n">
        <f aca="false">((C15/1000)/AA15)*100</f>
        <v>8.54956108684795</v>
      </c>
      <c r="AF15" s="19"/>
      <c r="AG15" s="19"/>
      <c r="AH15" s="19"/>
      <c r="AI15" s="19"/>
      <c r="AJ15" s="15"/>
      <c r="AK15" s="15"/>
      <c r="AL15" s="15"/>
      <c r="AM15" s="15"/>
      <c r="AN15" s="20" t="n">
        <f aca="false">AE15/AE$21*AN$21</f>
        <v>3.24987744637351</v>
      </c>
      <c r="AO15" s="15"/>
      <c r="AP15" s="15"/>
    </row>
    <row r="16" customFormat="false" ht="15" hidden="false" customHeight="false" outlineLevel="0" collapsed="false">
      <c r="A16" s="15" t="n">
        <v>1890</v>
      </c>
      <c r="B16" s="15" t="n">
        <v>13</v>
      </c>
      <c r="C16" s="17" t="n">
        <v>155.1565</v>
      </c>
      <c r="D16" s="16"/>
      <c r="E16" s="16"/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5"/>
      <c r="Y16" s="17" t="n">
        <v>3210</v>
      </c>
      <c r="Z16" s="15"/>
      <c r="AA16" s="18" t="n">
        <f aca="false">Y16/Y$55*AA$55</f>
        <v>2.36788348780026</v>
      </c>
      <c r="AB16" s="15"/>
      <c r="AC16" s="16" t="n">
        <v>5.26916666666667</v>
      </c>
      <c r="AD16" s="15"/>
      <c r="AE16" s="19" t="n">
        <f aca="false">((C16/1000)/AA16)*100</f>
        <v>6.5525394640147</v>
      </c>
      <c r="AF16" s="19"/>
      <c r="AG16" s="19"/>
      <c r="AH16" s="19"/>
      <c r="AI16" s="19"/>
      <c r="AJ16" s="15"/>
      <c r="AK16" s="15"/>
      <c r="AL16" s="15"/>
      <c r="AM16" s="15"/>
      <c r="AN16" s="20" t="n">
        <f aca="false">AE16/AE$21*AN$21</f>
        <v>2.49076531581632</v>
      </c>
      <c r="AO16" s="15"/>
      <c r="AP16" s="15"/>
    </row>
    <row r="17" customFormat="false" ht="15" hidden="false" customHeight="false" outlineLevel="0" collapsed="false">
      <c r="A17" s="15" t="n">
        <v>1891</v>
      </c>
      <c r="B17" s="15" t="n">
        <v>17</v>
      </c>
      <c r="C17" s="17" t="n">
        <v>166.2</v>
      </c>
      <c r="D17" s="16"/>
      <c r="E17" s="16"/>
      <c r="F17" s="16"/>
      <c r="G17" s="16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5"/>
      <c r="Y17" s="17" t="n">
        <v>3026</v>
      </c>
      <c r="Z17" s="15"/>
      <c r="AA17" s="18" t="n">
        <f aca="false">Y17/Y$55*AA$55</f>
        <v>2.23215434083601</v>
      </c>
      <c r="AB17" s="15"/>
      <c r="AC17" s="16" t="n">
        <v>5.02833333333333</v>
      </c>
      <c r="AD17" s="15"/>
      <c r="AE17" s="19" t="n">
        <f aca="false">((C17/1000)/AA17)*100</f>
        <v>7.4457216940363</v>
      </c>
      <c r="AF17" s="19"/>
      <c r="AG17" s="19"/>
      <c r="AH17" s="19"/>
      <c r="AI17" s="19"/>
      <c r="AJ17" s="15"/>
      <c r="AK17" s="15"/>
      <c r="AL17" s="15"/>
      <c r="AM17" s="15"/>
      <c r="AN17" s="20" t="n">
        <f aca="false">AE17/AE$21*AN$21</f>
        <v>2.83028365545532</v>
      </c>
      <c r="AO17" s="15"/>
      <c r="AP17" s="16"/>
    </row>
    <row r="18" customFormat="false" ht="15" hidden="false" customHeight="false" outlineLevel="0" collapsed="false">
      <c r="A18" s="15" t="n">
        <v>1892</v>
      </c>
      <c r="B18" s="15" t="n">
        <v>10</v>
      </c>
      <c r="C18" s="17" t="n">
        <v>193.412</v>
      </c>
      <c r="D18" s="16"/>
      <c r="E18" s="16"/>
      <c r="F18" s="16"/>
      <c r="G18" s="16"/>
      <c r="H18" s="16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5"/>
      <c r="Y18" s="17" t="n">
        <v>3653</v>
      </c>
      <c r="Z18" s="15"/>
      <c r="AA18" s="18" t="n">
        <f aca="false">Y18/Y$55*AA$55</f>
        <v>2.69466616228485</v>
      </c>
      <c r="AB18" s="15"/>
      <c r="AC18" s="16" t="n">
        <v>5.55</v>
      </c>
      <c r="AD18" s="15"/>
      <c r="AE18" s="19" t="n">
        <f aca="false">((C18/1000)/AA18)*100</f>
        <v>7.17758669727024</v>
      </c>
      <c r="AF18" s="19"/>
      <c r="AG18" s="21"/>
      <c r="AH18" s="19"/>
      <c r="AI18" s="19"/>
      <c r="AJ18" s="15"/>
      <c r="AK18" s="15"/>
      <c r="AL18" s="15"/>
      <c r="AM18" s="15"/>
      <c r="AN18" s="20" t="n">
        <f aca="false">AE18/AE$21*AN$21</f>
        <v>2.72835960698996</v>
      </c>
      <c r="AO18" s="15"/>
      <c r="AP18" s="16"/>
    </row>
    <row r="19" customFormat="false" ht="15" hidden="false" customHeight="false" outlineLevel="0" collapsed="false">
      <c r="A19" s="15" t="n">
        <v>1893</v>
      </c>
      <c r="B19" s="15" t="n">
        <v>6</v>
      </c>
      <c r="C19" s="17" t="n">
        <v>239.015</v>
      </c>
      <c r="D19" s="16"/>
      <c r="E19" s="16"/>
      <c r="F19" s="16"/>
      <c r="G19" s="16"/>
      <c r="H19" s="16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6"/>
      <c r="W19" s="16"/>
      <c r="X19" s="15"/>
      <c r="Y19" s="17" t="n">
        <v>2915</v>
      </c>
      <c r="Z19" s="15"/>
      <c r="AA19" s="18" t="n">
        <f aca="false">Y19/Y$55*AA$55</f>
        <v>2.15027425761301</v>
      </c>
      <c r="AB19" s="15"/>
      <c r="AC19" s="16" t="n">
        <v>4.775</v>
      </c>
      <c r="AD19" s="15"/>
      <c r="AE19" s="19" t="n">
        <f aca="false">((C19/1000)/AA19)*100</f>
        <v>11.115558824823</v>
      </c>
      <c r="AF19" s="19"/>
      <c r="AG19" s="19"/>
      <c r="AH19" s="19"/>
      <c r="AI19" s="19"/>
      <c r="AJ19" s="15"/>
      <c r="AK19" s="15"/>
      <c r="AL19" s="15"/>
      <c r="AM19" s="15"/>
      <c r="AN19" s="20" t="n">
        <f aca="false">AE19/AE$21*AN$21</f>
        <v>4.22526999476046</v>
      </c>
      <c r="AO19" s="15"/>
      <c r="AP19" s="16"/>
    </row>
    <row r="20" customFormat="false" ht="15" hidden="false" customHeight="false" outlineLevel="0" collapsed="false">
      <c r="A20" s="15" t="n">
        <v>1894</v>
      </c>
      <c r="B20" s="15" t="n">
        <v>2</v>
      </c>
      <c r="C20" s="17" t="n">
        <v>30.4</v>
      </c>
      <c r="D20" s="16"/>
      <c r="E20" s="16"/>
      <c r="F20" s="16"/>
      <c r="G20" s="16"/>
      <c r="H20" s="16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6"/>
      <c r="W20" s="16"/>
      <c r="X20" s="15"/>
      <c r="Y20" s="17" t="n">
        <v>2689</v>
      </c>
      <c r="Z20" s="15"/>
      <c r="AA20" s="18" t="n">
        <f aca="false">Y20/Y$55*AA$55</f>
        <v>1.98356345753736</v>
      </c>
      <c r="AB20" s="15"/>
      <c r="AC20" s="16" t="n">
        <v>4.38666666666667</v>
      </c>
      <c r="AD20" s="15"/>
      <c r="AE20" s="19" t="n">
        <f aca="false">((C20/1000)/AA20)*100</f>
        <v>1.53259528372953</v>
      </c>
      <c r="AF20" s="19"/>
      <c r="AG20" s="19"/>
      <c r="AH20" s="19"/>
      <c r="AI20" s="19"/>
      <c r="AJ20" s="15"/>
      <c r="AK20" s="15"/>
      <c r="AL20" s="15"/>
      <c r="AM20" s="15"/>
      <c r="AN20" s="20" t="n">
        <f aca="false">AE20/AE$21*AN$21</f>
        <v>0.582573397209017</v>
      </c>
      <c r="AO20" s="15"/>
      <c r="AP20" s="16"/>
    </row>
    <row r="21" customFormat="false" ht="15" hidden="false" customHeight="false" outlineLevel="0" collapsed="false">
      <c r="A21" s="15" t="n">
        <v>1895</v>
      </c>
      <c r="B21" s="15" t="n">
        <v>6</v>
      </c>
      <c r="C21" s="17" t="n">
        <v>107.255</v>
      </c>
      <c r="D21" s="17" t="n">
        <v>43</v>
      </c>
      <c r="E21" s="17" t="n">
        <v>40.77</v>
      </c>
      <c r="F21" s="16"/>
      <c r="G21" s="16"/>
      <c r="H21" s="16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5"/>
      <c r="Y21" s="17" t="n">
        <v>3041</v>
      </c>
      <c r="Z21" s="15"/>
      <c r="AA21" s="18" t="n">
        <f aca="false">Y21/Y$55*AA$55</f>
        <v>2.24321921694723</v>
      </c>
      <c r="AB21" s="15"/>
      <c r="AC21" s="16" t="n">
        <v>4.525</v>
      </c>
      <c r="AD21" s="15"/>
      <c r="AE21" s="19" t="n">
        <f aca="false">((C21/1000)/AA21)*100</f>
        <v>4.78129819812983</v>
      </c>
      <c r="AF21" s="19" t="n">
        <f aca="false">((E21/1000)/AA21)*100</f>
        <v>1.8174772974477</v>
      </c>
      <c r="AG21" s="19"/>
      <c r="AH21" s="19"/>
      <c r="AI21" s="19"/>
      <c r="AJ21" s="15"/>
      <c r="AK21" s="15"/>
      <c r="AL21" s="15"/>
      <c r="AM21" s="15"/>
      <c r="AN21" s="22" t="n">
        <f aca="false">AF21</f>
        <v>1.8174772974477</v>
      </c>
      <c r="AO21" s="15"/>
      <c r="AP21" s="16"/>
    </row>
    <row r="22" customFormat="false" ht="15" hidden="false" customHeight="false" outlineLevel="0" collapsed="false">
      <c r="A22" s="15" t="n">
        <v>1896</v>
      </c>
      <c r="B22" s="15" t="n">
        <v>5</v>
      </c>
      <c r="C22" s="17" t="n">
        <v>49.85</v>
      </c>
      <c r="D22" s="17" t="n">
        <v>26</v>
      </c>
      <c r="E22" s="17" t="n">
        <v>24.691</v>
      </c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5"/>
      <c r="Y22" s="17" t="n">
        <v>2734</v>
      </c>
      <c r="Z22" s="15"/>
      <c r="AA22" s="18" t="n">
        <f aca="false">Y22/Y$55*AA$55</f>
        <v>2.016758085871</v>
      </c>
      <c r="AB22" s="15"/>
      <c r="AC22" s="16" t="n">
        <v>4.23333333333333</v>
      </c>
      <c r="AD22" s="15"/>
      <c r="AE22" s="19" t="n">
        <f aca="false">((C22/1000)/AA22)*100</f>
        <v>2.47178877572074</v>
      </c>
      <c r="AF22" s="19" t="n">
        <f aca="false">((E22/1000)/AA22)*100</f>
        <v>1.22429160805057</v>
      </c>
      <c r="AG22" s="19"/>
      <c r="AH22" s="19"/>
      <c r="AI22" s="19"/>
      <c r="AJ22" s="15"/>
      <c r="AK22" s="15"/>
      <c r="AL22" s="15"/>
      <c r="AM22" s="15"/>
      <c r="AN22" s="22" t="n">
        <f aca="false">AF22</f>
        <v>1.22429160805057</v>
      </c>
      <c r="AO22" s="15"/>
      <c r="AP22" s="16"/>
    </row>
    <row r="23" customFormat="false" ht="15" hidden="false" customHeight="false" outlineLevel="0" collapsed="false">
      <c r="A23" s="15" t="n">
        <v>1897</v>
      </c>
      <c r="B23" s="15" t="n">
        <v>4</v>
      </c>
      <c r="C23" s="17" t="n">
        <v>81</v>
      </c>
      <c r="D23" s="17" t="n">
        <v>69</v>
      </c>
      <c r="E23" s="17" t="n">
        <v>119.651</v>
      </c>
      <c r="F23" s="16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6"/>
      <c r="W23" s="16"/>
      <c r="X23" s="15"/>
      <c r="Y23" s="17" t="n">
        <v>3186</v>
      </c>
      <c r="Z23" s="15"/>
      <c r="AA23" s="18" t="n">
        <f aca="false">Y23/Y$55*AA$55</f>
        <v>2.35017968602232</v>
      </c>
      <c r="AB23" s="15"/>
      <c r="AC23" s="16" t="n">
        <v>4.45083333333333</v>
      </c>
      <c r="AD23" s="15"/>
      <c r="AE23" s="19" t="n">
        <f aca="false">((C23/1000)/AA23)*100</f>
        <v>3.44654498044329</v>
      </c>
      <c r="AF23" s="19" t="n">
        <f aca="false">((E23/1000)/AA23)*100</f>
        <v>5.09114263524716</v>
      </c>
      <c r="AG23" s="19"/>
      <c r="AH23" s="19"/>
      <c r="AI23" s="19"/>
      <c r="AJ23" s="15"/>
      <c r="AK23" s="15"/>
      <c r="AL23" s="15"/>
      <c r="AM23" s="15"/>
      <c r="AN23" s="22" t="n">
        <f aca="false">AF23</f>
        <v>5.09114263524716</v>
      </c>
      <c r="AO23" s="15"/>
      <c r="AP23" s="16"/>
    </row>
    <row r="24" customFormat="false" ht="15" hidden="false" customHeight="false" outlineLevel="0" collapsed="false">
      <c r="A24" s="15" t="n">
        <v>1898</v>
      </c>
      <c r="B24" s="15" t="n">
        <v>20</v>
      </c>
      <c r="C24" s="17" t="n">
        <v>708.6</v>
      </c>
      <c r="D24" s="17" t="n">
        <v>303</v>
      </c>
      <c r="E24" s="17" t="n">
        <v>650.569</v>
      </c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6"/>
      <c r="W24" s="16"/>
      <c r="X24" s="15"/>
      <c r="Y24" s="17" t="n">
        <v>3333</v>
      </c>
      <c r="Z24" s="15"/>
      <c r="AA24" s="18" t="n">
        <f aca="false">Y24/Y$55*AA$55</f>
        <v>2.45861547191224</v>
      </c>
      <c r="AB24" s="15"/>
      <c r="AC24" s="16" t="n">
        <v>5.0525</v>
      </c>
      <c r="AD24" s="15"/>
      <c r="AE24" s="19" t="n">
        <f aca="false">((C24/1000)/AA24)*100</f>
        <v>28.8210990329802</v>
      </c>
      <c r="AF24" s="19" t="n">
        <f aca="false">((E24/1000)/AA24)*100</f>
        <v>26.4607868709948</v>
      </c>
      <c r="AG24" s="19"/>
      <c r="AH24" s="19"/>
      <c r="AI24" s="19"/>
      <c r="AJ24" s="15"/>
      <c r="AK24" s="15"/>
      <c r="AL24" s="15"/>
      <c r="AM24" s="15"/>
      <c r="AN24" s="22" t="n">
        <f aca="false">AF24</f>
        <v>26.4607868709948</v>
      </c>
      <c r="AO24" s="15"/>
      <c r="AP24" s="16"/>
    </row>
    <row r="25" customFormat="false" ht="15" hidden="false" customHeight="false" outlineLevel="0" collapsed="false">
      <c r="A25" s="15" t="n">
        <v>1899</v>
      </c>
      <c r="B25" s="15" t="n">
        <v>87</v>
      </c>
      <c r="C25" s="17" t="n">
        <v>2243.995</v>
      </c>
      <c r="D25" s="17" t="n">
        <v>1208</v>
      </c>
      <c r="E25" s="17" t="n">
        <v>2262.695</v>
      </c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6"/>
      <c r="W25" s="16"/>
      <c r="X25" s="15"/>
      <c r="Y25" s="17" t="n">
        <v>3821</v>
      </c>
      <c r="Z25" s="15"/>
      <c r="AA25" s="18" t="n">
        <f aca="false">Y25/Y$55*AA$55</f>
        <v>2.81859277473047</v>
      </c>
      <c r="AB25" s="15"/>
      <c r="AC25" s="16" t="n">
        <v>6.28833333333333</v>
      </c>
      <c r="AD25" s="15"/>
      <c r="AE25" s="19" t="n">
        <f aca="false">((C25/1000)/AA25)*100</f>
        <v>79.6140194538951</v>
      </c>
      <c r="AF25" s="19" t="n">
        <f aca="false">((E25/1000)/AA25)*100</f>
        <v>80.27747109429</v>
      </c>
      <c r="AG25" s="19"/>
      <c r="AH25" s="19"/>
      <c r="AI25" s="19"/>
      <c r="AJ25" s="15"/>
      <c r="AK25" s="15"/>
      <c r="AL25" s="15"/>
      <c r="AM25" s="15"/>
      <c r="AN25" s="22" t="n">
        <f aca="false">AF25</f>
        <v>80.27747109429</v>
      </c>
      <c r="AO25" s="15"/>
      <c r="AP25" s="16"/>
    </row>
    <row r="26" customFormat="false" ht="15" hidden="false" customHeight="false" outlineLevel="0" collapsed="false">
      <c r="A26" s="15" t="n">
        <v>1900</v>
      </c>
      <c r="B26" s="15" t="n">
        <v>42</v>
      </c>
      <c r="C26" s="17" t="n">
        <v>831.415</v>
      </c>
      <c r="D26" s="17" t="n">
        <v>340</v>
      </c>
      <c r="E26" s="17" t="n">
        <v>442.204</v>
      </c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5"/>
      <c r="Y26" s="17" t="n">
        <v>4344</v>
      </c>
      <c r="Z26" s="15"/>
      <c r="AA26" s="18" t="n">
        <f aca="false">Y26/Y$55*AA$55</f>
        <v>3.20438812180821</v>
      </c>
      <c r="AB26" s="15"/>
      <c r="AC26" s="16" t="n">
        <v>6.1475</v>
      </c>
      <c r="AD26" s="15"/>
      <c r="AE26" s="19" t="n">
        <f aca="false">((C26/1000)/AA26)*100</f>
        <v>25.9461391190915</v>
      </c>
      <c r="AF26" s="19" t="n">
        <f aca="false">((E26/1000)/AA26)*100</f>
        <v>13.7999512914955</v>
      </c>
      <c r="AG26" s="19"/>
      <c r="AH26" s="19"/>
      <c r="AI26" s="19"/>
      <c r="AJ26" s="15"/>
      <c r="AK26" s="15"/>
      <c r="AL26" s="15"/>
      <c r="AM26" s="15"/>
      <c r="AN26" s="22" t="n">
        <f aca="false">AF26</f>
        <v>13.7999512914955</v>
      </c>
      <c r="AO26" s="15"/>
      <c r="AP26" s="16"/>
    </row>
    <row r="27" customFormat="false" ht="15" hidden="false" customHeight="false" outlineLevel="0" collapsed="false">
      <c r="A27" s="15" t="n">
        <v>1901</v>
      </c>
      <c r="B27" s="15"/>
      <c r="C27" s="16"/>
      <c r="D27" s="17" t="n">
        <v>423</v>
      </c>
      <c r="E27" s="17" t="n">
        <v>2053.924</v>
      </c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6"/>
      <c r="X27" s="15"/>
      <c r="Y27" s="17" t="n">
        <v>4754</v>
      </c>
      <c r="Z27" s="15"/>
      <c r="AA27" s="18" t="n">
        <f aca="false">Y27/Y$55*AA$55</f>
        <v>3.50682806884812</v>
      </c>
      <c r="AB27" s="15"/>
      <c r="AC27" s="16" t="n">
        <v>7.8425</v>
      </c>
      <c r="AD27" s="15"/>
      <c r="AE27" s="19"/>
      <c r="AF27" s="19" t="n">
        <f aca="false">((E27/1000)/AA27)*100</f>
        <v>58.5692814040538</v>
      </c>
      <c r="AG27" s="19"/>
      <c r="AH27" s="19"/>
      <c r="AI27" s="19"/>
      <c r="AJ27" s="15"/>
      <c r="AK27" s="15"/>
      <c r="AL27" s="15"/>
      <c r="AM27" s="15"/>
      <c r="AN27" s="22" t="n">
        <f aca="false">AF27</f>
        <v>58.5692814040538</v>
      </c>
      <c r="AO27" s="15"/>
      <c r="AP27" s="16"/>
    </row>
    <row r="28" customFormat="false" ht="15" hidden="false" customHeight="false" outlineLevel="0" collapsed="false">
      <c r="A28" s="15" t="n">
        <v>1902</v>
      </c>
      <c r="B28" s="15"/>
      <c r="C28" s="16"/>
      <c r="D28" s="17" t="n">
        <v>379</v>
      </c>
      <c r="E28" s="17" t="n">
        <v>910.807</v>
      </c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  <c r="V28" s="16"/>
      <c r="W28" s="16"/>
      <c r="X28" s="15"/>
      <c r="Y28" s="17" t="n">
        <v>4881</v>
      </c>
      <c r="Z28" s="15"/>
      <c r="AA28" s="18" t="n">
        <f aca="false">Y28/Y$55*AA$55</f>
        <v>3.60051068658975</v>
      </c>
      <c r="AB28" s="15"/>
      <c r="AC28" s="16" t="n">
        <v>8.41666666666667</v>
      </c>
      <c r="AD28" s="15"/>
      <c r="AE28" s="19"/>
      <c r="AF28" s="19" t="n">
        <f aca="false">((E28/1000)/AA28)*100</f>
        <v>25.2966059340509</v>
      </c>
      <c r="AG28" s="19"/>
      <c r="AH28" s="19"/>
      <c r="AI28" s="19"/>
      <c r="AJ28" s="15"/>
      <c r="AK28" s="15"/>
      <c r="AL28" s="15"/>
      <c r="AM28" s="15"/>
      <c r="AN28" s="22" t="n">
        <f aca="false">AF28</f>
        <v>25.2966059340509</v>
      </c>
      <c r="AO28" s="15"/>
      <c r="AP28" s="16"/>
    </row>
    <row r="29" customFormat="false" ht="15" hidden="false" customHeight="false" outlineLevel="0" collapsed="false">
      <c r="A29" s="15" t="n">
        <v>1903</v>
      </c>
      <c r="B29" s="15"/>
      <c r="C29" s="16"/>
      <c r="D29" s="17" t="n">
        <v>142</v>
      </c>
      <c r="E29" s="17" t="n">
        <v>297.6</v>
      </c>
      <c r="F29" s="16"/>
      <c r="G29" s="16"/>
      <c r="H29" s="16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5"/>
      <c r="Y29" s="17" t="n">
        <v>5027</v>
      </c>
      <c r="Z29" s="15"/>
      <c r="AA29" s="18" t="n">
        <f aca="false">Y29/Y$55*AA$55</f>
        <v>3.70820881407225</v>
      </c>
      <c r="AB29" s="15"/>
      <c r="AC29" s="16" t="n">
        <v>7.21166666666667</v>
      </c>
      <c r="AD29" s="15"/>
      <c r="AE29" s="19"/>
      <c r="AF29" s="19" t="n">
        <f aca="false">((E29/1000)/AA29)*100</f>
        <v>8.02543801931111</v>
      </c>
      <c r="AG29" s="19"/>
      <c r="AH29" s="19"/>
      <c r="AI29" s="19"/>
      <c r="AJ29" s="15"/>
      <c r="AK29" s="15"/>
      <c r="AL29" s="15"/>
      <c r="AM29" s="15"/>
      <c r="AN29" s="22" t="n">
        <f aca="false">AF29</f>
        <v>8.02543801931111</v>
      </c>
      <c r="AO29" s="15"/>
      <c r="AP29" s="16"/>
    </row>
    <row r="30" customFormat="false" ht="15" hidden="false" customHeight="false" outlineLevel="0" collapsed="false">
      <c r="A30" s="15" t="n">
        <v>1904</v>
      </c>
      <c r="B30" s="15"/>
      <c r="C30" s="16"/>
      <c r="D30" s="17" t="n">
        <v>79</v>
      </c>
      <c r="E30" s="17" t="n">
        <v>110.533</v>
      </c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5"/>
      <c r="Y30" s="17" t="n">
        <v>4528</v>
      </c>
      <c r="Z30" s="15"/>
      <c r="AA30" s="18" t="n">
        <f aca="false">Y30/Y$55*AA$55</f>
        <v>3.34011726877246</v>
      </c>
      <c r="AB30" s="15"/>
      <c r="AC30" s="16" t="n">
        <v>7.04916666666667</v>
      </c>
      <c r="AD30" s="15"/>
      <c r="AE30" s="19"/>
      <c r="AF30" s="19" t="n">
        <f aca="false">((E30/1000)/AA30)*100</f>
        <v>3.30925506817976</v>
      </c>
      <c r="AG30" s="19"/>
      <c r="AH30" s="19"/>
      <c r="AI30" s="19"/>
      <c r="AJ30" s="15"/>
      <c r="AK30" s="15"/>
      <c r="AL30" s="15"/>
      <c r="AM30" s="15"/>
      <c r="AN30" s="22" t="n">
        <f aca="false">AF30</f>
        <v>3.30925506817976</v>
      </c>
      <c r="AO30" s="15"/>
      <c r="AP30" s="16"/>
    </row>
    <row r="31" customFormat="false" ht="15" hidden="false" customHeight="false" outlineLevel="0" collapsed="false">
      <c r="A31" s="15" t="n">
        <v>1905</v>
      </c>
      <c r="B31" s="15"/>
      <c r="C31" s="16"/>
      <c r="D31" s="17" t="n">
        <v>226</v>
      </c>
      <c r="E31" s="17" t="n">
        <v>242.996</v>
      </c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5"/>
      <c r="Y31" s="17" t="n">
        <v>5370</v>
      </c>
      <c r="Z31" s="15"/>
      <c r="AA31" s="18" t="n">
        <f aca="false">Y31/Y$55*AA$55</f>
        <v>3.9612256478154</v>
      </c>
      <c r="AB31" s="15"/>
      <c r="AC31" s="16" t="n">
        <v>8.98583333333333</v>
      </c>
      <c r="AD31" s="15"/>
      <c r="AE31" s="19"/>
      <c r="AF31" s="19" t="n">
        <f aca="false">((E31/1000)/AA31)*100</f>
        <v>6.13436399751707</v>
      </c>
      <c r="AG31" s="19"/>
      <c r="AH31" s="19"/>
      <c r="AI31" s="19"/>
      <c r="AJ31" s="15"/>
      <c r="AK31" s="15"/>
      <c r="AL31" s="15"/>
      <c r="AM31" s="15"/>
      <c r="AN31" s="22" t="n">
        <f aca="false">AF31</f>
        <v>6.13436399751707</v>
      </c>
      <c r="AO31" s="15"/>
      <c r="AP31" s="16"/>
    </row>
    <row r="32" customFormat="false" ht="15" hidden="false" customHeight="false" outlineLevel="0" collapsed="false">
      <c r="A32" s="15" t="n">
        <v>1906</v>
      </c>
      <c r="B32" s="15"/>
      <c r="C32" s="16"/>
      <c r="D32" s="17" t="n">
        <v>128</v>
      </c>
      <c r="E32" s="17" t="n">
        <v>377.791</v>
      </c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  <c r="V32" s="16"/>
      <c r="W32" s="16"/>
      <c r="X32" s="15"/>
      <c r="Y32" s="17" t="n">
        <v>6650</v>
      </c>
      <c r="Z32" s="15"/>
      <c r="AA32" s="18" t="n">
        <f aca="false">Y32/Y$55*AA$55</f>
        <v>4.90542840930585</v>
      </c>
      <c r="AB32" s="15"/>
      <c r="AC32" s="16" t="n">
        <v>9.62166666666667</v>
      </c>
      <c r="AD32" s="15"/>
      <c r="AE32" s="19"/>
      <c r="AF32" s="19" t="n">
        <f aca="false">((E32/1000)/AA32)*100</f>
        <v>7.70148840177366</v>
      </c>
      <c r="AG32" s="19"/>
      <c r="AH32" s="19"/>
      <c r="AI32" s="19"/>
      <c r="AJ32" s="15"/>
      <c r="AK32" s="15"/>
      <c r="AL32" s="15"/>
      <c r="AM32" s="15"/>
      <c r="AN32" s="22" t="n">
        <f aca="false">AF32</f>
        <v>7.70148840177366</v>
      </c>
      <c r="AO32" s="15"/>
      <c r="AP32" s="16"/>
    </row>
    <row r="33" customFormat="false" ht="15" hidden="false" customHeight="false" outlineLevel="0" collapsed="false">
      <c r="A33" s="15" t="n">
        <v>1907</v>
      </c>
      <c r="B33" s="15"/>
      <c r="C33" s="16"/>
      <c r="D33" s="17" t="n">
        <v>97</v>
      </c>
      <c r="E33" s="17" t="n">
        <v>184.757</v>
      </c>
      <c r="F33" s="16"/>
      <c r="G33" s="16"/>
      <c r="H33" s="16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6"/>
      <c r="W33" s="16"/>
      <c r="X33" s="15"/>
      <c r="Y33" s="17" t="n">
        <v>6778</v>
      </c>
      <c r="Z33" s="15"/>
      <c r="AA33" s="18" t="n">
        <f aca="false">Y33/Y$55*AA$55</f>
        <v>4.99984868545489</v>
      </c>
      <c r="AB33" s="15"/>
      <c r="AC33" s="16" t="n">
        <v>7.84</v>
      </c>
      <c r="AD33" s="15"/>
      <c r="AE33" s="19"/>
      <c r="AF33" s="19" t="n">
        <f aca="false">((E33/1000)/AA33)*100</f>
        <v>3.69525182906992</v>
      </c>
      <c r="AG33" s="19"/>
      <c r="AH33" s="19"/>
      <c r="AI33" s="19"/>
      <c r="AJ33" s="15"/>
      <c r="AK33" s="15"/>
      <c r="AL33" s="15"/>
      <c r="AM33" s="15"/>
      <c r="AN33" s="22" t="n">
        <f aca="false">AF33</f>
        <v>3.69525182906992</v>
      </c>
      <c r="AO33" s="15"/>
      <c r="AP33" s="16"/>
    </row>
    <row r="34" customFormat="false" ht="15" hidden="false" customHeight="false" outlineLevel="0" collapsed="false">
      <c r="A34" s="15" t="n">
        <v>1908</v>
      </c>
      <c r="B34" s="15"/>
      <c r="C34" s="16"/>
      <c r="D34" s="17" t="n">
        <v>50</v>
      </c>
      <c r="E34" s="17" t="n">
        <v>187.56</v>
      </c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5"/>
      <c r="Y34" s="17" t="n">
        <v>5112</v>
      </c>
      <c r="Z34" s="15"/>
      <c r="AA34" s="18" t="n">
        <f aca="false">Y34/Y$55*AA$55</f>
        <v>3.77090977870248</v>
      </c>
      <c r="AB34" s="15"/>
      <c r="AC34" s="16" t="n">
        <v>7.77583333333333</v>
      </c>
      <c r="AD34" s="15"/>
      <c r="AE34" s="19"/>
      <c r="AF34" s="19" t="n">
        <f aca="false">((E34/1000)/AA34)*100</f>
        <v>4.9738660166125</v>
      </c>
      <c r="AG34" s="19"/>
      <c r="AH34" s="19"/>
      <c r="AI34" s="19"/>
      <c r="AJ34" s="15"/>
      <c r="AK34" s="15"/>
      <c r="AL34" s="15"/>
      <c r="AM34" s="15"/>
      <c r="AN34" s="22" t="n">
        <f aca="false">AF34</f>
        <v>4.9738660166125</v>
      </c>
      <c r="AO34" s="15"/>
      <c r="AP34" s="16"/>
    </row>
    <row r="35" customFormat="false" ht="15" hidden="false" customHeight="false" outlineLevel="0" collapsed="false">
      <c r="A35" s="15" t="n">
        <v>1909</v>
      </c>
      <c r="B35" s="15"/>
      <c r="C35" s="16"/>
      <c r="D35" s="17" t="n">
        <v>49</v>
      </c>
      <c r="E35" s="17" t="n">
        <v>89.141</v>
      </c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6"/>
      <c r="W35" s="16"/>
      <c r="X35" s="15"/>
      <c r="Y35" s="17" t="n">
        <v>6793</v>
      </c>
      <c r="Z35" s="15"/>
      <c r="AA35" s="18" t="n">
        <f aca="false">Y35/Y$55*AA$55</f>
        <v>5.01091356156611</v>
      </c>
      <c r="AB35" s="15"/>
      <c r="AC35" s="16" t="n">
        <v>9.7125</v>
      </c>
      <c r="AD35" s="15"/>
      <c r="AE35" s="19"/>
      <c r="AF35" s="19" t="n">
        <f aca="false">((E35/1000)/AA35)*100</f>
        <v>1.77893709210462</v>
      </c>
      <c r="AG35" s="19"/>
      <c r="AH35" s="19"/>
      <c r="AI35" s="19"/>
      <c r="AJ35" s="15"/>
      <c r="AK35" s="15"/>
      <c r="AL35" s="15"/>
      <c r="AM35" s="15"/>
      <c r="AN35" s="22" t="n">
        <f aca="false">AF35</f>
        <v>1.77893709210462</v>
      </c>
      <c r="AO35" s="15"/>
      <c r="AP35" s="16"/>
    </row>
    <row r="36" customFormat="false" ht="15" hidden="false" customHeight="false" outlineLevel="0" collapsed="false">
      <c r="A36" s="15" t="n">
        <v>1910</v>
      </c>
      <c r="B36" s="15"/>
      <c r="C36" s="16"/>
      <c r="D36" s="17" t="n">
        <v>142</v>
      </c>
      <c r="E36" s="17" t="n">
        <v>257.06</v>
      </c>
      <c r="F36" s="16"/>
      <c r="G36" s="16"/>
      <c r="H36" s="16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  <c r="V36" s="16"/>
      <c r="W36" s="16"/>
      <c r="X36" s="15"/>
      <c r="Y36" s="17" t="n">
        <v>6756</v>
      </c>
      <c r="Z36" s="15"/>
      <c r="AA36" s="18" t="n">
        <f aca="false">Y36/Y$55*AA$55</f>
        <v>4.98362020049177</v>
      </c>
      <c r="AB36" s="15"/>
      <c r="AC36" s="16" t="n">
        <v>9.35166666666667</v>
      </c>
      <c r="AD36" s="15"/>
      <c r="AE36" s="19"/>
      <c r="AF36" s="19" t="n">
        <f aca="false">((E36/1000)/AA36)*100</f>
        <v>5.15809772130376</v>
      </c>
      <c r="AG36" s="19"/>
      <c r="AH36" s="19"/>
      <c r="AI36" s="19"/>
      <c r="AJ36" s="15"/>
      <c r="AK36" s="15"/>
      <c r="AL36" s="15"/>
      <c r="AM36" s="15"/>
      <c r="AN36" s="22" t="n">
        <f aca="false">AF36</f>
        <v>5.15809772130376</v>
      </c>
      <c r="AO36" s="15"/>
      <c r="AP36" s="16"/>
    </row>
    <row r="37" customFormat="false" ht="15" hidden="false" customHeight="false" outlineLevel="0" collapsed="false">
      <c r="A37" s="15" t="n">
        <v>1911</v>
      </c>
      <c r="B37" s="15"/>
      <c r="C37" s="16"/>
      <c r="D37" s="17" t="n">
        <v>103</v>
      </c>
      <c r="E37" s="17" t="n">
        <v>209.436</v>
      </c>
      <c r="F37" s="16"/>
      <c r="G37" s="16"/>
      <c r="H37" s="16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6"/>
      <c r="W37" s="16"/>
      <c r="X37" s="15"/>
      <c r="Y37" s="17" t="n">
        <v>6312</v>
      </c>
      <c r="Z37" s="15"/>
      <c r="AA37" s="18" t="n">
        <f aca="false">Y37/Y$55*AA$55</f>
        <v>4.65609986759977</v>
      </c>
      <c r="AB37" s="15"/>
      <c r="AC37" s="16" t="n">
        <v>9.235</v>
      </c>
      <c r="AD37" s="15"/>
      <c r="AE37" s="19"/>
      <c r="AF37" s="19" t="n">
        <f aca="false">((E37/1000)/AA37)*100</f>
        <v>4.49809939553476</v>
      </c>
      <c r="AG37" s="19"/>
      <c r="AH37" s="19"/>
      <c r="AI37" s="19"/>
      <c r="AJ37" s="15"/>
      <c r="AK37" s="15"/>
      <c r="AL37" s="15"/>
      <c r="AM37" s="15"/>
      <c r="AN37" s="22" t="n">
        <f aca="false">AF37</f>
        <v>4.49809939553476</v>
      </c>
      <c r="AO37" s="15"/>
      <c r="AP37" s="16"/>
    </row>
    <row r="38" customFormat="false" ht="15" hidden="false" customHeight="false" outlineLevel="0" collapsed="false">
      <c r="A38" s="15" t="n">
        <v>1912</v>
      </c>
      <c r="B38" s="15"/>
      <c r="C38" s="16"/>
      <c r="D38" s="17" t="n">
        <v>82</v>
      </c>
      <c r="E38" s="17" t="n">
        <v>322.407</v>
      </c>
      <c r="F38" s="16"/>
      <c r="G38" s="16"/>
      <c r="H38" s="16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6"/>
      <c r="W38" s="16"/>
      <c r="X38" s="15"/>
      <c r="Y38" s="17" t="n">
        <v>7438</v>
      </c>
      <c r="Z38" s="15"/>
      <c r="AA38" s="18" t="n">
        <f aca="false">Y38/Y$55*AA$55</f>
        <v>5.4867032343484</v>
      </c>
      <c r="AB38" s="15"/>
      <c r="AC38" s="16" t="n">
        <v>9.535</v>
      </c>
      <c r="AD38" s="15"/>
      <c r="AE38" s="19"/>
      <c r="AF38" s="19" t="n">
        <f aca="false">((E38/1000)/AA38)*100</f>
        <v>5.87615160196083</v>
      </c>
      <c r="AG38" s="19"/>
      <c r="AH38" s="19"/>
      <c r="AI38" s="19"/>
      <c r="AJ38" s="15"/>
      <c r="AK38" s="15"/>
      <c r="AL38" s="15"/>
      <c r="AM38" s="15"/>
      <c r="AN38" s="22" t="n">
        <f aca="false">AF38</f>
        <v>5.87615160196083</v>
      </c>
      <c r="AO38" s="15"/>
      <c r="AP38" s="16"/>
    </row>
    <row r="39" customFormat="false" ht="15" hidden="false" customHeight="false" outlineLevel="0" collapsed="false">
      <c r="A39" s="15" t="n">
        <v>1913</v>
      </c>
      <c r="B39" s="15"/>
      <c r="C39" s="16"/>
      <c r="D39" s="17" t="n">
        <v>85</v>
      </c>
      <c r="E39" s="17" t="n">
        <v>175.037</v>
      </c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5"/>
      <c r="Y39" s="17" t="n">
        <v>8256</v>
      </c>
      <c r="Z39" s="15"/>
      <c r="AA39" s="18" t="n">
        <f aca="false">Y39/Y$55*AA$55</f>
        <v>6.09010781161339</v>
      </c>
      <c r="AB39" s="15"/>
      <c r="AC39" s="16" t="n">
        <v>8.5075</v>
      </c>
      <c r="AD39" s="15"/>
      <c r="AE39" s="19"/>
      <c r="AF39" s="19" t="n">
        <f aca="false">((E39/1000)/AA39)*100</f>
        <v>2.87411989105049</v>
      </c>
      <c r="AG39" s="19"/>
      <c r="AH39" s="19"/>
      <c r="AI39" s="19"/>
      <c r="AJ39" s="15"/>
      <c r="AK39" s="15"/>
      <c r="AL39" s="15"/>
      <c r="AM39" s="15"/>
      <c r="AN39" s="22" t="n">
        <f aca="false">AF39</f>
        <v>2.87411989105049</v>
      </c>
      <c r="AO39" s="15"/>
      <c r="AP39" s="16"/>
    </row>
    <row r="40" customFormat="false" ht="15" hidden="false" customHeight="false" outlineLevel="0" collapsed="false">
      <c r="A40" s="15" t="n">
        <v>1914</v>
      </c>
      <c r="B40" s="15"/>
      <c r="C40" s="16"/>
      <c r="D40" s="17" t="n">
        <v>39</v>
      </c>
      <c r="E40" s="17" t="n">
        <v>159.644</v>
      </c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5"/>
      <c r="Y40" s="17" t="n">
        <v>5424</v>
      </c>
      <c r="Z40" s="15"/>
      <c r="AA40" s="18" t="n">
        <f aca="false">Y40/Y$55*AA$55</f>
        <v>4.00105920181577</v>
      </c>
      <c r="AB40" s="15"/>
      <c r="AC40" s="16" t="n">
        <v>7.945</v>
      </c>
      <c r="AD40" s="15"/>
      <c r="AE40" s="19"/>
      <c r="AF40" s="19" t="n">
        <f aca="false">((E40/1000)/AA40)*100</f>
        <v>3.99004343468724</v>
      </c>
      <c r="AG40" s="19"/>
      <c r="AH40" s="19"/>
      <c r="AI40" s="19"/>
      <c r="AJ40" s="15"/>
      <c r="AK40" s="15"/>
      <c r="AL40" s="15"/>
      <c r="AM40" s="15"/>
      <c r="AN40" s="22" t="n">
        <f aca="false">AF40</f>
        <v>3.99004343468724</v>
      </c>
      <c r="AO40" s="15"/>
      <c r="AP40" s="16"/>
    </row>
    <row r="41" customFormat="false" ht="15" hidden="false" customHeight="false" outlineLevel="0" collapsed="false">
      <c r="A41" s="15" t="n">
        <v>1915</v>
      </c>
      <c r="B41" s="15"/>
      <c r="C41" s="16"/>
      <c r="D41" s="17" t="n">
        <v>71</v>
      </c>
      <c r="E41" s="17" t="n">
        <v>160.382</v>
      </c>
      <c r="F41" s="16"/>
      <c r="G41" s="16"/>
      <c r="H41" s="16"/>
      <c r="I41" s="1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5"/>
      <c r="Y41" s="17" t="n">
        <v>7292</v>
      </c>
      <c r="Z41" s="15"/>
      <c r="AA41" s="18" t="n">
        <f aca="false">Y41/Y$55*AA$55</f>
        <v>5.3790051068659</v>
      </c>
      <c r="AB41" s="15"/>
      <c r="AC41" s="16" t="n">
        <v>8.305</v>
      </c>
      <c r="AD41" s="15"/>
      <c r="AE41" s="19"/>
      <c r="AF41" s="19" t="n">
        <f aca="false">((E41/1000)/AA41)*100</f>
        <v>2.98162944287382</v>
      </c>
      <c r="AG41" s="19"/>
      <c r="AH41" s="19"/>
      <c r="AI41" s="19"/>
      <c r="AJ41" s="15"/>
      <c r="AK41" s="15"/>
      <c r="AL41" s="15"/>
      <c r="AM41" s="15"/>
      <c r="AN41" s="22" t="n">
        <f aca="false">AF41</f>
        <v>2.98162944287382</v>
      </c>
      <c r="AO41" s="15"/>
      <c r="AP41" s="16"/>
    </row>
    <row r="42" customFormat="false" ht="15" hidden="false" customHeight="false" outlineLevel="0" collapsed="false">
      <c r="A42" s="15" t="n">
        <v>1916</v>
      </c>
      <c r="B42" s="15"/>
      <c r="C42" s="16"/>
      <c r="D42" s="17" t="n">
        <v>117</v>
      </c>
      <c r="E42" s="17" t="n">
        <v>469.989</v>
      </c>
      <c r="F42" s="16"/>
      <c r="G42" s="16"/>
      <c r="H42" s="16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5"/>
      <c r="Y42" s="17" t="n">
        <v>11861</v>
      </c>
      <c r="Z42" s="15"/>
      <c r="AA42" s="18" t="n">
        <f aca="false">Y42/Y$55*AA$55</f>
        <v>8.74936637034235</v>
      </c>
      <c r="AB42" s="15"/>
      <c r="AC42" s="16" t="n">
        <v>9.46666666666667</v>
      </c>
      <c r="AD42" s="15"/>
      <c r="AE42" s="19"/>
      <c r="AF42" s="19" t="n">
        <f aca="false">((E42/1000)/AA42)*100</f>
        <v>5.37169184723042</v>
      </c>
      <c r="AG42" s="19"/>
      <c r="AH42" s="19"/>
      <c r="AI42" s="19"/>
      <c r="AJ42" s="15"/>
      <c r="AK42" s="15"/>
      <c r="AL42" s="15"/>
      <c r="AM42" s="15"/>
      <c r="AN42" s="22" t="n">
        <f aca="false">AF42</f>
        <v>5.37169184723042</v>
      </c>
      <c r="AO42" s="15"/>
      <c r="AP42" s="16"/>
    </row>
    <row r="43" customFormat="false" ht="15" hidden="false" customHeight="false" outlineLevel="0" collapsed="false">
      <c r="A43" s="15" t="n">
        <v>1917</v>
      </c>
      <c r="B43" s="15"/>
      <c r="C43" s="16"/>
      <c r="D43" s="17" t="n">
        <v>195</v>
      </c>
      <c r="E43" s="17" t="n">
        <v>678.712</v>
      </c>
      <c r="F43" s="16"/>
      <c r="G43" s="16"/>
      <c r="H43" s="16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5"/>
      <c r="Y43" s="17" t="n">
        <v>13286</v>
      </c>
      <c r="Z43" s="15"/>
      <c r="AA43" s="18" t="n">
        <f aca="false">Y43/Y$55*AA$55</f>
        <v>9.80052960090789</v>
      </c>
      <c r="AB43" s="15"/>
      <c r="AC43" s="16" t="n">
        <v>8.495</v>
      </c>
      <c r="AD43" s="15"/>
      <c r="AE43" s="19"/>
      <c r="AF43" s="19" t="n">
        <f aca="false">((E43/1000)/AA43)*100</f>
        <v>6.92525840580214</v>
      </c>
      <c r="AG43" s="19"/>
      <c r="AH43" s="19"/>
      <c r="AI43" s="19"/>
      <c r="AJ43" s="15"/>
      <c r="AK43" s="15"/>
      <c r="AL43" s="15"/>
      <c r="AM43" s="15"/>
      <c r="AN43" s="22" t="n">
        <f aca="false">AF43</f>
        <v>6.92525840580214</v>
      </c>
      <c r="AO43" s="15"/>
      <c r="AP43" s="16"/>
    </row>
    <row r="44" customFormat="false" ht="15" hidden="false" customHeight="false" outlineLevel="0" collapsed="false">
      <c r="A44" s="15" t="n">
        <v>1918</v>
      </c>
      <c r="B44" s="15"/>
      <c r="C44" s="16"/>
      <c r="D44" s="17" t="n">
        <v>71</v>
      </c>
      <c r="E44" s="17" t="n">
        <v>254.167</v>
      </c>
      <c r="F44" s="16"/>
      <c r="G44" s="16"/>
      <c r="H44" s="16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5"/>
      <c r="Y44" s="17" t="n">
        <v>14633</v>
      </c>
      <c r="Z44" s="15"/>
      <c r="AA44" s="18" t="n">
        <f aca="false">Y44/Y$55*AA$55</f>
        <v>10.7941554756951</v>
      </c>
      <c r="AB44" s="15"/>
      <c r="AC44" s="16" t="n">
        <v>7.53916666666667</v>
      </c>
      <c r="AD44" s="15"/>
      <c r="AE44" s="19"/>
      <c r="AF44" s="19" t="n">
        <f aca="false">((E44/1000)/AA44)*100</f>
        <v>2.35467240185951</v>
      </c>
      <c r="AG44" s="19"/>
      <c r="AH44" s="19"/>
      <c r="AI44" s="19"/>
      <c r="AJ44" s="15"/>
      <c r="AK44" s="15"/>
      <c r="AL44" s="15"/>
      <c r="AM44" s="15"/>
      <c r="AN44" s="22" t="n">
        <f aca="false">AF44</f>
        <v>2.35467240185951</v>
      </c>
      <c r="AO44" s="19"/>
      <c r="AP44" s="16"/>
    </row>
    <row r="45" customFormat="false" ht="15" hidden="false" customHeight="false" outlineLevel="0" collapsed="false">
      <c r="A45" s="15" t="n">
        <v>1919</v>
      </c>
      <c r="B45" s="15"/>
      <c r="C45" s="16"/>
      <c r="D45" s="17" t="n">
        <v>171</v>
      </c>
      <c r="E45" s="17" t="n">
        <v>985.709</v>
      </c>
      <c r="F45" s="23" t="n">
        <v>159</v>
      </c>
      <c r="G45" s="17" t="n">
        <v>777.4</v>
      </c>
      <c r="H45" s="17" t="n">
        <v>438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7" t="n">
        <v>20368</v>
      </c>
      <c r="Z45" s="15"/>
      <c r="AA45" s="18" t="n">
        <f aca="false">Y45/Y$55*AA$55</f>
        <v>15.0246264422168</v>
      </c>
      <c r="AB45" s="19"/>
      <c r="AC45" s="16" t="n">
        <v>8.7825</v>
      </c>
      <c r="AD45" s="19"/>
      <c r="AE45" s="19"/>
      <c r="AF45" s="19" t="n">
        <f aca="false">((E45/1000)/AA45)*100</f>
        <v>6.56062234752351</v>
      </c>
      <c r="AG45" s="19" t="n">
        <f aca="false">((G45/1000)/AA45)*100</f>
        <v>5.1741719036397</v>
      </c>
      <c r="AH45" s="19"/>
      <c r="AI45" s="19"/>
      <c r="AJ45" s="19"/>
      <c r="AK45" s="19"/>
      <c r="AL45" s="19"/>
      <c r="AM45" s="19"/>
      <c r="AN45" s="22" t="n">
        <f aca="false">AF45</f>
        <v>6.56062234752351</v>
      </c>
      <c r="AO45" s="19"/>
      <c r="AP45" s="16"/>
    </row>
    <row r="46" customFormat="false" ht="15" hidden="false" customHeight="false" outlineLevel="0" collapsed="false">
      <c r="A46" s="15" t="n">
        <v>1920</v>
      </c>
      <c r="B46" s="15"/>
      <c r="C46" s="16"/>
      <c r="D46" s="17" t="n">
        <v>206</v>
      </c>
      <c r="E46" s="17" t="n">
        <v>1090.513</v>
      </c>
      <c r="F46" s="23" t="n">
        <v>163</v>
      </c>
      <c r="G46" s="17" t="n">
        <v>809.4</v>
      </c>
      <c r="H46" s="17" t="n">
        <v>760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7" t="n">
        <v>23144</v>
      </c>
      <c r="Z46" s="15"/>
      <c r="AA46" s="18" t="n">
        <f aca="false">Y46/Y$55*AA$55</f>
        <v>17.0723661811992</v>
      </c>
      <c r="AB46" s="19"/>
      <c r="AC46" s="16" t="n">
        <v>7.9775</v>
      </c>
      <c r="AD46" s="19"/>
      <c r="AE46" s="19"/>
      <c r="AF46" s="19" t="n">
        <f aca="false">((E46/1000)/AA46)*100</f>
        <v>6.38759143533906</v>
      </c>
      <c r="AG46" s="19" t="n">
        <f aca="false">((G46/1000)/AA46)*100</f>
        <v>4.74099484166024</v>
      </c>
      <c r="AH46" s="19"/>
      <c r="AI46" s="19"/>
      <c r="AJ46" s="19"/>
      <c r="AK46" s="19"/>
      <c r="AL46" s="19"/>
      <c r="AM46" s="19"/>
      <c r="AN46" s="22" t="n">
        <f aca="false">AF46</f>
        <v>6.38759143533906</v>
      </c>
      <c r="AO46" s="19"/>
      <c r="AP46" s="16"/>
    </row>
    <row r="47" customFormat="false" ht="15" hidden="false" customHeight="false" outlineLevel="0" collapsed="false">
      <c r="A47" s="15" t="n">
        <v>1921</v>
      </c>
      <c r="B47" s="15"/>
      <c r="C47" s="15"/>
      <c r="D47" s="23"/>
      <c r="E47" s="23"/>
      <c r="F47" s="23" t="n">
        <v>70</v>
      </c>
      <c r="G47" s="17" t="n">
        <v>430</v>
      </c>
      <c r="H47" s="17" t="n">
        <v>487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7" t="n">
        <v>12150</v>
      </c>
      <c r="Z47" s="15"/>
      <c r="AA47" s="18" t="n">
        <f aca="false">Y47/Y$55*AA$55</f>
        <v>8.96254965008511</v>
      </c>
      <c r="AB47" s="19"/>
      <c r="AC47" s="16" t="n">
        <v>6.8575</v>
      </c>
      <c r="AD47" s="19"/>
      <c r="AE47" s="19"/>
      <c r="AF47" s="19"/>
      <c r="AG47" s="19" t="n">
        <f aca="false">((G47/1000)/AA47)*100</f>
        <v>4.79774190144561</v>
      </c>
      <c r="AH47" s="19"/>
      <c r="AI47" s="19"/>
      <c r="AJ47" s="19"/>
      <c r="AK47" s="19"/>
      <c r="AL47" s="19"/>
      <c r="AM47" s="19"/>
      <c r="AN47" s="24" t="n">
        <f aca="false">AG47/AG$46*AN$46</f>
        <v>6.46404733650995</v>
      </c>
      <c r="AO47" s="19"/>
      <c r="AP47" s="16"/>
    </row>
    <row r="48" customFormat="false" ht="15" hidden="false" customHeight="false" outlineLevel="0" collapsed="false">
      <c r="A48" s="15" t="n">
        <v>1922</v>
      </c>
      <c r="B48" s="15"/>
      <c r="C48" s="15"/>
      <c r="D48" s="23"/>
      <c r="E48" s="23"/>
      <c r="F48" s="23" t="n">
        <v>122</v>
      </c>
      <c r="G48" s="17" t="n">
        <v>501.8</v>
      </c>
      <c r="H48" s="17" t="n">
        <v>309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7" t="n">
        <v>13400</v>
      </c>
      <c r="Z48" s="15"/>
      <c r="AA48" s="18" t="n">
        <f aca="false">Y48/Y$55*AA$55</f>
        <v>9.88462265935313</v>
      </c>
      <c r="AB48" s="19"/>
      <c r="AC48" s="16" t="n">
        <v>8.41083333333333</v>
      </c>
      <c r="AD48" s="19"/>
      <c r="AE48" s="19"/>
      <c r="AF48" s="19"/>
      <c r="AG48" s="19" t="n">
        <f aca="false">((G48/1000)/AA48)*100</f>
        <v>5.07657213930348</v>
      </c>
      <c r="AH48" s="19"/>
      <c r="AI48" s="19"/>
      <c r="AJ48" s="19"/>
      <c r="AK48" s="19"/>
      <c r="AL48" s="19"/>
      <c r="AM48" s="19"/>
      <c r="AN48" s="24" t="n">
        <f aca="false">AG48/AG$46*AN$46</f>
        <v>6.8397182028024</v>
      </c>
      <c r="AO48" s="19"/>
      <c r="AP48" s="16"/>
    </row>
    <row r="49" customFormat="false" ht="15" hidden="false" customHeight="false" outlineLevel="0" collapsed="false">
      <c r="A49" s="15" t="n">
        <v>1923</v>
      </c>
      <c r="B49" s="15"/>
      <c r="C49" s="15"/>
      <c r="D49" s="23"/>
      <c r="E49" s="23"/>
      <c r="F49" s="23" t="n">
        <v>143</v>
      </c>
      <c r="G49" s="17" t="n">
        <v>1171.1</v>
      </c>
      <c r="H49" s="17" t="n">
        <v>311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7" t="n">
        <v>19066</v>
      </c>
      <c r="Z49" s="15"/>
      <c r="AA49" s="18" t="n">
        <f aca="false">Y49/Y$55*AA$55</f>
        <v>14.0641951957632</v>
      </c>
      <c r="AB49" s="19"/>
      <c r="AC49" s="16" t="n">
        <v>8.57333333333333</v>
      </c>
      <c r="AD49" s="19"/>
      <c r="AE49" s="19"/>
      <c r="AF49" s="19"/>
      <c r="AG49" s="19" t="n">
        <f aca="false">((G49/1000)/AA49)*100</f>
        <v>8.3268184471216</v>
      </c>
      <c r="AH49" s="19"/>
      <c r="AI49" s="19"/>
      <c r="AJ49" s="19"/>
      <c r="AK49" s="19"/>
      <c r="AL49" s="19"/>
      <c r="AM49" s="19"/>
      <c r="AN49" s="24" t="n">
        <f aca="false">AG49/AG$46*AN$46</f>
        <v>11.2188087042574</v>
      </c>
      <c r="AO49" s="19"/>
      <c r="AP49" s="16"/>
    </row>
    <row r="50" customFormat="false" ht="15" hidden="false" customHeight="false" outlineLevel="0" collapsed="false">
      <c r="A50" s="15" t="n">
        <v>1924</v>
      </c>
      <c r="B50" s="15"/>
      <c r="C50" s="15"/>
      <c r="D50" s="23"/>
      <c r="E50" s="23"/>
      <c r="F50" s="23" t="n">
        <v>149</v>
      </c>
      <c r="G50" s="17" t="n">
        <v>466</v>
      </c>
      <c r="H50" s="17" t="n">
        <v>368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7" t="n">
        <v>16334</v>
      </c>
      <c r="Z50" s="15"/>
      <c r="AA50" s="18" t="n">
        <f aca="false">Y50/Y$55*AA$55</f>
        <v>12.048912426707</v>
      </c>
      <c r="AB50" s="19"/>
      <c r="AC50" s="16" t="n">
        <v>9.04583333333333</v>
      </c>
      <c r="AD50" s="19"/>
      <c r="AE50" s="19"/>
      <c r="AF50" s="19"/>
      <c r="AG50" s="19" t="n">
        <f aca="false">((G50/1000)/AA50)*100</f>
        <v>3.86756898462543</v>
      </c>
      <c r="AH50" s="19"/>
      <c r="AI50" s="19"/>
      <c r="AJ50" s="19"/>
      <c r="AK50" s="19"/>
      <c r="AL50" s="19"/>
      <c r="AM50" s="19"/>
      <c r="AN50" s="24" t="n">
        <f aca="false">AG50/AG$46*AN$46</f>
        <v>5.21081573527407</v>
      </c>
      <c r="AO50" s="19"/>
      <c r="AP50" s="16"/>
    </row>
    <row r="51" customFormat="false" ht="15" hidden="false" customHeight="false" outlineLevel="0" collapsed="false">
      <c r="A51" s="15" t="n">
        <v>1925</v>
      </c>
      <c r="B51" s="15"/>
      <c r="C51" s="15"/>
      <c r="D51" s="23"/>
      <c r="E51" s="23"/>
      <c r="F51" s="23" t="n">
        <v>257</v>
      </c>
      <c r="G51" s="17" t="n">
        <v>720.7</v>
      </c>
      <c r="H51" s="17" t="n">
        <v>554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7" t="n">
        <v>20251</v>
      </c>
      <c r="Z51" s="15"/>
      <c r="AA51" s="18" t="n">
        <f aca="false">Y51/Y$55*AA$55</f>
        <v>14.9383204085493</v>
      </c>
      <c r="AB51" s="19"/>
      <c r="AC51" s="16" t="n">
        <v>11.15</v>
      </c>
      <c r="AD51" s="19"/>
      <c r="AE51" s="19"/>
      <c r="AF51" s="19"/>
      <c r="AG51" s="19" t="n">
        <f aca="false">((G51/1000)/AA51)*100</f>
        <v>4.82450489940984</v>
      </c>
      <c r="AH51" s="19"/>
      <c r="AI51" s="19"/>
      <c r="AJ51" s="19"/>
      <c r="AK51" s="19"/>
      <c r="AL51" s="19"/>
      <c r="AM51" s="19"/>
      <c r="AN51" s="24" t="n">
        <f aca="false">AG51/AG$46*AN$46</f>
        <v>6.5001054007538</v>
      </c>
      <c r="AO51" s="19"/>
      <c r="AP51" s="16"/>
    </row>
    <row r="52" customFormat="false" ht="15" hidden="false" customHeight="false" outlineLevel="0" collapsed="false">
      <c r="A52" s="15" t="n">
        <v>1926</v>
      </c>
      <c r="B52" s="15"/>
      <c r="C52" s="15"/>
      <c r="D52" s="23"/>
      <c r="E52" s="23"/>
      <c r="F52" s="23" t="n">
        <v>265</v>
      </c>
      <c r="G52" s="17" t="n">
        <v>1135</v>
      </c>
      <c r="H52" s="17" t="n">
        <v>856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5"/>
      <c r="Y52" s="17" t="n">
        <v>20977</v>
      </c>
      <c r="Z52" s="15"/>
      <c r="AA52" s="18" t="n">
        <f aca="false">Y52/Y$55*AA$55</f>
        <v>15.4738604123321</v>
      </c>
      <c r="AB52" s="19"/>
      <c r="AC52" s="16" t="n">
        <v>12.5866666666667</v>
      </c>
      <c r="AD52" s="19"/>
      <c r="AE52" s="19"/>
      <c r="AF52" s="19"/>
      <c r="AG52" s="19" t="n">
        <f aca="false">((G52/1000)/AA52)*100</f>
        <v>7.33495048911934</v>
      </c>
      <c r="AH52" s="19"/>
      <c r="AI52" s="19"/>
      <c r="AJ52" s="19"/>
      <c r="AK52" s="19"/>
      <c r="AL52" s="19"/>
      <c r="AM52" s="19"/>
      <c r="AN52" s="24" t="n">
        <f aca="false">AG52/AG$46*AN$46</f>
        <v>9.88245473528663</v>
      </c>
      <c r="AO52" s="19"/>
      <c r="AP52" s="16"/>
    </row>
    <row r="53" customFormat="false" ht="15" hidden="false" customHeight="false" outlineLevel="0" collapsed="false">
      <c r="A53" s="15" t="n">
        <v>1927</v>
      </c>
      <c r="B53" s="15"/>
      <c r="C53" s="15"/>
      <c r="D53" s="23"/>
      <c r="E53" s="23"/>
      <c r="F53" s="23" t="n">
        <v>306</v>
      </c>
      <c r="G53" s="17" t="n">
        <v>727.4</v>
      </c>
      <c r="H53" s="17" t="n">
        <v>870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7" t="n">
        <v>19526</v>
      </c>
      <c r="Z53" s="15"/>
      <c r="AA53" s="18" t="n">
        <f aca="false">Y53/Y$55*AA$55</f>
        <v>14.4035180631738</v>
      </c>
      <c r="AB53" s="19"/>
      <c r="AC53" s="16" t="n">
        <v>15.3433333333333</v>
      </c>
      <c r="AD53" s="19"/>
      <c r="AE53" s="19"/>
      <c r="AF53" s="19"/>
      <c r="AG53" s="19" t="n">
        <f aca="false">((G53/1000)/AA53)*100</f>
        <v>5.05015508578962</v>
      </c>
      <c r="AH53" s="19"/>
      <c r="AI53" s="19"/>
      <c r="AJ53" s="19"/>
      <c r="AK53" s="19"/>
      <c r="AL53" s="19"/>
      <c r="AM53" s="19"/>
      <c r="AN53" s="24" t="n">
        <f aca="false">AG53/AG$46*AN$46</f>
        <v>6.80412623309822</v>
      </c>
      <c r="AO53" s="19"/>
      <c r="AP53" s="16"/>
    </row>
    <row r="54" customFormat="false" ht="15" hidden="false" customHeight="false" outlineLevel="0" collapsed="false">
      <c r="A54" s="15" t="n">
        <v>1928</v>
      </c>
      <c r="B54" s="15"/>
      <c r="C54" s="15"/>
      <c r="D54" s="23"/>
      <c r="E54" s="23"/>
      <c r="F54" s="23" t="n">
        <v>507</v>
      </c>
      <c r="G54" s="17" t="n">
        <v>1653.2</v>
      </c>
      <c r="H54" s="17" t="n">
        <v>1058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7" t="n">
        <v>19009</v>
      </c>
      <c r="Z54" s="15"/>
      <c r="AA54" s="18" t="n">
        <f aca="false">Y54/Y$55*AA$55</f>
        <v>14.0221486665406</v>
      </c>
      <c r="AB54" s="19"/>
      <c r="AC54" s="16" t="n">
        <v>19.9533333333333</v>
      </c>
      <c r="AD54" s="19"/>
      <c r="AE54" s="19"/>
      <c r="AF54" s="19"/>
      <c r="AG54" s="19" t="n">
        <f aca="false">((G54/1000)/AA54)*100</f>
        <v>11.7899192150547</v>
      </c>
      <c r="AH54" s="19"/>
      <c r="AI54" s="19"/>
      <c r="AJ54" s="19"/>
      <c r="AK54" s="19"/>
      <c r="AL54" s="19"/>
      <c r="AM54" s="19"/>
      <c r="AN54" s="24" t="n">
        <f aca="false">AG54/AG$46*AN$46</f>
        <v>15.8846802235816</v>
      </c>
      <c r="AO54" s="19"/>
      <c r="AP54" s="16"/>
    </row>
    <row r="55" customFormat="false" ht="15" hidden="false" customHeight="false" outlineLevel="0" collapsed="false">
      <c r="A55" s="15" t="n">
        <v>1929</v>
      </c>
      <c r="B55" s="15"/>
      <c r="C55" s="15"/>
      <c r="D55" s="23"/>
      <c r="E55" s="23"/>
      <c r="F55" s="23" t="n">
        <v>587</v>
      </c>
      <c r="G55" s="17" t="n">
        <v>1993.3</v>
      </c>
      <c r="H55" s="17" t="n">
        <v>1245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7" t="n">
        <v>21148</v>
      </c>
      <c r="Z55" s="16" t="n">
        <v>15.6</v>
      </c>
      <c r="AA55" s="26" t="n">
        <f aca="false">Z55</f>
        <v>15.6</v>
      </c>
      <c r="AB55" s="19"/>
      <c r="AC55" s="16" t="n">
        <v>26.0183333333333</v>
      </c>
      <c r="AD55" s="19"/>
      <c r="AE55" s="19"/>
      <c r="AF55" s="19"/>
      <c r="AG55" s="19" t="n">
        <f aca="false">((G55/1000)/AA55)*100</f>
        <v>12.7775641025641</v>
      </c>
      <c r="AH55" s="19"/>
      <c r="AI55" s="19"/>
      <c r="AJ55" s="19"/>
      <c r="AK55" s="19"/>
      <c r="AL55" s="19"/>
      <c r="AM55" s="19"/>
      <c r="AN55" s="24" t="n">
        <f aca="false">AG55/AG$46*AN$46</f>
        <v>17.2153444059544</v>
      </c>
      <c r="AO55" s="19"/>
      <c r="AP55" s="16"/>
    </row>
    <row r="56" customFormat="false" ht="15" hidden="false" customHeight="false" outlineLevel="0" collapsed="false">
      <c r="A56" s="15" t="n">
        <v>1930</v>
      </c>
      <c r="B56" s="15"/>
      <c r="C56" s="15"/>
      <c r="D56" s="23"/>
      <c r="E56" s="23"/>
      <c r="F56" s="23" t="n">
        <v>281</v>
      </c>
      <c r="G56" s="17" t="n">
        <v>1756.8</v>
      </c>
      <c r="H56" s="17" t="n">
        <v>799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7" t="n">
        <v>15147</v>
      </c>
      <c r="Z56" s="16" t="n">
        <v>11.7</v>
      </c>
      <c r="AA56" s="26" t="n">
        <f aca="false">Z56</f>
        <v>11.7</v>
      </c>
      <c r="AB56" s="19"/>
      <c r="AC56" s="16" t="n">
        <v>21.0266666666667</v>
      </c>
      <c r="AD56" s="19"/>
      <c r="AE56" s="19"/>
      <c r="AF56" s="19"/>
      <c r="AG56" s="19" t="n">
        <f aca="false">((G56/1000)/AA56)*100</f>
        <v>15.0153846153846</v>
      </c>
      <c r="AH56" s="19"/>
      <c r="AI56" s="19"/>
      <c r="AJ56" s="19"/>
      <c r="AK56" s="19"/>
      <c r="AL56" s="19"/>
      <c r="AM56" s="19"/>
      <c r="AN56" s="24" t="n">
        <f aca="false">AG56/AG$46*AN$46</f>
        <v>20.2303831518124</v>
      </c>
      <c r="AO56" s="27"/>
      <c r="AP56" s="16"/>
    </row>
    <row r="57" customFormat="false" ht="15" hidden="false" customHeight="false" outlineLevel="0" collapsed="false">
      <c r="A57" s="15" t="n">
        <v>1931</v>
      </c>
      <c r="B57" s="15"/>
      <c r="C57" s="15"/>
      <c r="D57" s="23"/>
      <c r="E57" s="23"/>
      <c r="F57" s="16"/>
      <c r="G57" s="16"/>
      <c r="H57" s="17" t="n">
        <v>464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7" t="n">
        <v>9315</v>
      </c>
      <c r="Z57" s="16" t="n">
        <v>7.7</v>
      </c>
      <c r="AA57" s="26" t="n">
        <f aca="false">Z57</f>
        <v>7.7</v>
      </c>
      <c r="AB57" s="19"/>
      <c r="AC57" s="16" t="n">
        <v>13.6591666666667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8" t="n">
        <f aca="false">(AN56+(AN56*(RATE(($A$94-$A$56),0,AN$56,-AN$94))))*((H57*AC57)/AA57)/(((H56*AC56)/AA56)+(((H56*AC56)/AA56)*(RATE(($A$94-$A$56),0,((H$56*AC$56)/AA$56),-((H$94*AC$94)/AA$94)))))</f>
        <v>11.8415944939569</v>
      </c>
      <c r="AO57" s="27"/>
      <c r="AP57" s="16"/>
    </row>
    <row r="58" customFormat="false" ht="15" hidden="false" customHeight="false" outlineLevel="0" collapsed="false">
      <c r="A58" s="15" t="n">
        <v>1932</v>
      </c>
      <c r="B58" s="15"/>
      <c r="C58" s="15"/>
      <c r="D58" s="23"/>
      <c r="E58" s="23"/>
      <c r="F58" s="16"/>
      <c r="G58" s="16"/>
      <c r="H58" s="17" t="n">
        <v>203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7" t="n">
        <v>3484</v>
      </c>
      <c r="Z58" s="16" t="n">
        <v>4.2</v>
      </c>
      <c r="AA58" s="26" t="n">
        <f aca="false">Z58</f>
        <v>4.2</v>
      </c>
      <c r="AB58" s="19"/>
      <c r="AC58" s="16" t="n">
        <v>6.92833333333333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8" t="n">
        <f aca="false">(AN57+(AN57*(RATE(($A$94-$A$56),0,AN$56,-AN$94))))*((H58*AC58)/AA58)/(((H57*AC57)/AA57)+(((H57*AC57)/AA57)*(RATE(($A$94-$A$56),0,((H$56*AC$56)/AA$56),-((H$94*AC$94)/AA$94)))))</f>
        <v>4.91949146705652</v>
      </c>
      <c r="AO58" s="27"/>
      <c r="AP58" s="16"/>
    </row>
    <row r="59" customFormat="false" ht="15" hidden="false" customHeight="false" outlineLevel="0" collapsed="false">
      <c r="A59" s="15" t="n">
        <v>1933</v>
      </c>
      <c r="B59" s="15"/>
      <c r="C59" s="15"/>
      <c r="D59" s="23"/>
      <c r="E59" s="23"/>
      <c r="F59" s="16"/>
      <c r="G59" s="16"/>
      <c r="H59" s="17" t="n">
        <v>120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7" t="n">
        <v>3894</v>
      </c>
      <c r="Z59" s="16" t="n">
        <v>3.7</v>
      </c>
      <c r="AA59" s="26" t="n">
        <f aca="false">Z59</f>
        <v>3.7</v>
      </c>
      <c r="AB59" s="19"/>
      <c r="AC59" s="16" t="n">
        <v>8.95833333333333</v>
      </c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28" t="n">
        <f aca="false">(AN58+(AN58*(RATE(($A$94-$A$56),0,AN$56,-AN$94))))*((H59*AC59)/AA59)/(((H58*AC58)/AA58)+(((H58*AC58)/AA58)*(RATE(($A$94-$A$56),0,((H$56*AC$56)/AA$56),-((H$94*AC$94)/AA$94)))))</f>
        <v>4.35850345748305</v>
      </c>
      <c r="AO59" s="27"/>
      <c r="AP59" s="16"/>
    </row>
    <row r="60" customFormat="false" ht="15" hidden="false" customHeight="false" outlineLevel="0" collapsed="false">
      <c r="A60" s="15" t="n">
        <v>1934</v>
      </c>
      <c r="B60" s="15"/>
      <c r="C60" s="15"/>
      <c r="D60" s="23"/>
      <c r="E60" s="23"/>
      <c r="F60" s="16"/>
      <c r="G60" s="16"/>
      <c r="H60" s="17" t="n">
        <v>101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7" t="n">
        <v>6769</v>
      </c>
      <c r="Z60" s="16" t="n">
        <v>4.9</v>
      </c>
      <c r="AA60" s="26" t="n">
        <f aca="false">Z60</f>
        <v>4.9</v>
      </c>
      <c r="AB60" s="19"/>
      <c r="AC60" s="16" t="n">
        <v>9.84416666666667</v>
      </c>
      <c r="AD60" s="19"/>
      <c r="AE60" s="19"/>
      <c r="AF60" s="19"/>
      <c r="AG60" s="19"/>
      <c r="AH60" s="29"/>
      <c r="AI60" s="19"/>
      <c r="AJ60" s="19"/>
      <c r="AK60" s="19"/>
      <c r="AL60" s="19"/>
      <c r="AM60" s="19"/>
      <c r="AN60" s="28" t="n">
        <f aca="false">(AN59+(AN59*(RATE(($A$94-$A$56),0,AN$56,-AN$94))))*((H60*AC60)/AA60)/(((H59*AC59)/AA59)+(((H59*AC59)/AA59)*(RATE(($A$94-$A$56),0,((H$56*AC$56)/AA$56),-((H$94*AC$94)/AA$94)))))</f>
        <v>3.10828527476514</v>
      </c>
      <c r="AO60" s="27"/>
      <c r="AP60" s="16"/>
    </row>
    <row r="61" customFormat="false" ht="15" hidden="false" customHeight="false" outlineLevel="0" collapsed="false">
      <c r="A61" s="15" t="n">
        <v>1935</v>
      </c>
      <c r="B61" s="15"/>
      <c r="C61" s="15"/>
      <c r="D61" s="23"/>
      <c r="E61" s="23"/>
      <c r="F61" s="16"/>
      <c r="G61" s="16"/>
      <c r="H61" s="17" t="n">
        <v>130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7" t="n">
        <v>9931</v>
      </c>
      <c r="Z61" s="16" t="n">
        <v>6.2</v>
      </c>
      <c r="AA61" s="26" t="n">
        <f aca="false">Z61</f>
        <v>6.2</v>
      </c>
      <c r="AB61" s="19"/>
      <c r="AC61" s="16" t="n">
        <v>10.5991666666667</v>
      </c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28" t="n">
        <f aca="false">(AN60+(AN60*(RATE(($A$94-$A$56),0,AN$56,-AN$94))))*((H61*AC61)/AA61)/(((H60*AC60)/AA60)+(((H60*AC60)/AA60)*(RATE(($A$94-$A$56),0,((H$56*AC$56)/AA$56),-((H$94*AC$94)/AA$94)))))</f>
        <v>3.47636979701052</v>
      </c>
      <c r="AO61" s="27"/>
      <c r="AP61" s="16"/>
    </row>
    <row r="62" customFormat="false" ht="15" hidden="false" customHeight="false" outlineLevel="0" collapsed="false">
      <c r="A62" s="15" t="n">
        <v>1936</v>
      </c>
      <c r="B62" s="15"/>
      <c r="C62" s="15"/>
      <c r="D62" s="23"/>
      <c r="E62" s="23"/>
      <c r="F62" s="16"/>
      <c r="G62" s="16"/>
      <c r="H62" s="17" t="n">
        <v>126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7" t="n">
        <v>13910</v>
      </c>
      <c r="Z62" s="16" t="n">
        <v>8.2</v>
      </c>
      <c r="AA62" s="26" t="n">
        <f aca="false">Z62</f>
        <v>8.2</v>
      </c>
      <c r="AB62" s="19"/>
      <c r="AC62" s="16" t="n">
        <v>15.4683333333333</v>
      </c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28" t="n">
        <f aca="false">(AN61+(AN61*(RATE(($A$94-$A$56),0,AN$56,-AN$94))))*((H62*AC62)/AA62)/(((H61*AC61)/AA61)+(((H61*AC61)/AA61)*(RATE(($A$94-$A$56),0,((H$56*AC$56)/AA$56),-((H$94*AC$94)/AA$94)))))</f>
        <v>3.79654685159592</v>
      </c>
      <c r="AO62" s="27"/>
      <c r="AP62" s="16"/>
    </row>
    <row r="63" customFormat="false" ht="15" hidden="false" customHeight="false" outlineLevel="0" collapsed="false">
      <c r="A63" s="15" t="n">
        <v>1937</v>
      </c>
      <c r="B63" s="15"/>
      <c r="C63" s="15"/>
      <c r="D63" s="23"/>
      <c r="E63" s="23"/>
      <c r="F63" s="16"/>
      <c r="G63" s="16"/>
      <c r="H63" s="17" t="n">
        <v>124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7" t="n">
        <v>16541</v>
      </c>
      <c r="Z63" s="16" t="n">
        <v>10.3</v>
      </c>
      <c r="AA63" s="26" t="n">
        <f aca="false">Z63</f>
        <v>10.3</v>
      </c>
      <c r="AB63" s="19"/>
      <c r="AC63" s="16" t="n">
        <v>15.4058333333333</v>
      </c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8" t="n">
        <f aca="false">(AN62+(AN62*(RATE(($A$94-$A$56),0,AN$56,-AN$94))))*((H63*AC63)/AA63)/(((H62*AC62)/AA62)+(((H62*AC62)/AA62)*(RATE(($A$94-$A$56),0,((H$56*AC$56)/AA$56),-((H$94*AC$94)/AA$94)))))</f>
        <v>3.02513088110087</v>
      </c>
      <c r="AO63" s="27"/>
      <c r="AP63" s="16"/>
    </row>
    <row r="64" customFormat="false" ht="15" hidden="false" customHeight="false" outlineLevel="0" collapsed="false">
      <c r="A64" s="15" t="n">
        <v>1938</v>
      </c>
      <c r="B64" s="15"/>
      <c r="C64" s="15"/>
      <c r="D64" s="23"/>
      <c r="E64" s="23"/>
      <c r="F64" s="16"/>
      <c r="G64" s="16"/>
      <c r="H64" s="17" t="n">
        <v>110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7" t="n">
        <v>13204</v>
      </c>
      <c r="Z64" s="16" t="n">
        <v>8.5</v>
      </c>
      <c r="AA64" s="26" t="n">
        <f aca="false">Z64</f>
        <v>8.5</v>
      </c>
      <c r="AB64" s="19"/>
      <c r="AC64" s="16" t="n">
        <v>11.4883333333333</v>
      </c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28" t="n">
        <f aca="false">(AN63+(AN63*(RATE(($A$94-$A$56),0,AN$56,-AN$94))))*((H64*AC64)/AA64)/(((H63*AC63)/AA63)+(((H63*AC63)/AA63)*(RATE(($A$94-$A$56),0,((H$56*AC$56)/AA$56),-((H$94*AC$94)/AA$94)))))</f>
        <v>2.47623162339116</v>
      </c>
      <c r="AO64" s="27"/>
      <c r="AP64" s="16"/>
    </row>
    <row r="65" customFormat="false" ht="15" hidden="false" customHeight="false" outlineLevel="0" collapsed="false">
      <c r="A65" s="15" t="n">
        <v>1939</v>
      </c>
      <c r="B65" s="15"/>
      <c r="C65" s="15"/>
      <c r="D65" s="23"/>
      <c r="E65" s="23"/>
      <c r="F65" s="16"/>
      <c r="G65" s="16"/>
      <c r="H65" s="17" t="n">
        <v>87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7" t="n">
        <v>15885</v>
      </c>
      <c r="Z65" s="16" t="n">
        <v>10</v>
      </c>
      <c r="AA65" s="26" t="n">
        <f aca="false">Z65</f>
        <v>10</v>
      </c>
      <c r="AB65" s="19"/>
      <c r="AC65" s="16" t="n">
        <v>12.0616666666667</v>
      </c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28" t="n">
        <f aca="false">(AN64+(AN64*(RATE(($A$94-$A$56),0,AN$56,-AN$94))))*((H65*AC65)/AA65)/(((H64*AC64)/AA64)+(((H64*AC64)/AA64)*(RATE(($A$94-$A$56),0,((H$56*AC$56)/AA$56),-((H$94*AC$94)/AA$94)))))</f>
        <v>1.78473202875645</v>
      </c>
      <c r="AO65" s="27"/>
      <c r="AP65" s="16"/>
    </row>
    <row r="66" customFormat="false" ht="15" hidden="false" customHeight="false" outlineLevel="0" collapsed="false">
      <c r="A66" s="15" t="n">
        <v>1940</v>
      </c>
      <c r="B66" s="15"/>
      <c r="C66" s="16"/>
      <c r="D66" s="16"/>
      <c r="E66" s="23"/>
      <c r="F66" s="16"/>
      <c r="G66" s="16"/>
      <c r="H66" s="17" t="n">
        <v>140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7" t="n">
        <v>19943</v>
      </c>
      <c r="Z66" s="16" t="n">
        <v>12.2</v>
      </c>
      <c r="AA66" s="26" t="n">
        <f aca="false">Z66</f>
        <v>12.2</v>
      </c>
      <c r="AB66" s="19"/>
      <c r="AC66" s="16" t="n">
        <v>11.0208333333333</v>
      </c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28" t="n">
        <f aca="false">(AN65+(AN65*(RATE(($A$94-$A$56),0,AN$56,-AN$94))))*((H66*AC66)/AA66)/(((H65*AC65)/AA65)+(((H65*AC65)/AA65)*(RATE(($A$94-$A$56),0,((H$56*AC$56)/AA$56),-((H$94*AC$94)/AA$94)))))</f>
        <v>2.19641826734956</v>
      </c>
      <c r="AO66" s="27"/>
      <c r="AP66" s="16"/>
    </row>
    <row r="67" customFormat="false" ht="15" hidden="false" customHeight="false" outlineLevel="0" collapsed="false">
      <c r="A67" s="15" t="n">
        <v>1941</v>
      </c>
      <c r="B67" s="15"/>
      <c r="C67" s="16"/>
      <c r="D67" s="16"/>
      <c r="E67" s="23"/>
      <c r="F67" s="16"/>
      <c r="G67" s="16"/>
      <c r="H67" s="17" t="n">
        <v>111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7" t="n">
        <v>28576</v>
      </c>
      <c r="Z67" s="16" t="n">
        <v>15</v>
      </c>
      <c r="AA67" s="26" t="n">
        <f aca="false">Z67</f>
        <v>15</v>
      </c>
      <c r="AB67" s="19"/>
      <c r="AC67" s="16" t="n">
        <v>9.82416666666667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28" t="n">
        <f aca="false">(AN66+(AN66*(RATE(($A$94-$A$56),0,AN$56,-AN$94))))*((H67*AC67)/AA67)/(((H66*AC66)/AA66)+(((H66*AC66)/AA66)*(RATE(($A$94-$A$56),0,((H$56*AC$56)/AA$56),-((H$94*AC$94)/AA$94)))))</f>
        <v>1.28927574800726</v>
      </c>
      <c r="AO67" s="27"/>
      <c r="AP67" s="16"/>
    </row>
    <row r="68" customFormat="false" ht="15" hidden="false" customHeight="false" outlineLevel="0" collapsed="false">
      <c r="A68" s="15" t="n">
        <v>1942</v>
      </c>
      <c r="B68" s="15"/>
      <c r="C68" s="16"/>
      <c r="D68" s="16"/>
      <c r="E68" s="23"/>
      <c r="F68" s="16"/>
      <c r="G68" s="16"/>
      <c r="H68" s="17" t="n">
        <v>118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7" t="n">
        <v>30932</v>
      </c>
      <c r="Z68" s="16" t="n">
        <v>9.9</v>
      </c>
      <c r="AA68" s="26" t="n">
        <f aca="false">Z68</f>
        <v>9.9</v>
      </c>
      <c r="AB68" s="19"/>
      <c r="AC68" s="16" t="n">
        <v>8.67333333333333</v>
      </c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28" t="n">
        <f aca="false">(AN67+(AN67*(RATE(($A$94-$A$56),0,AN$56,-AN$94))))*((H68*AC68)/AA68)/(((H67*AC67)/AA67)+(((H67*AC67)/AA67)*(RATE(($A$94-$A$56),0,((H$56*AC$56)/AA$56),-((H$94*AC$94)/AA$94)))))</f>
        <v>1.87213510492199</v>
      </c>
      <c r="AO68" s="27"/>
      <c r="AP68" s="16"/>
    </row>
    <row r="69" customFormat="false" ht="15" hidden="false" customHeight="false" outlineLevel="0" collapsed="false">
      <c r="A69" s="15" t="n">
        <v>1943</v>
      </c>
      <c r="B69" s="15"/>
      <c r="C69" s="16"/>
      <c r="D69" s="16"/>
      <c r="E69" s="23"/>
      <c r="F69" s="16"/>
      <c r="G69" s="16"/>
      <c r="H69" s="17" t="n">
        <v>213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7" t="n">
        <v>29586</v>
      </c>
      <c r="Z69" s="16" t="n">
        <v>8.2</v>
      </c>
      <c r="AA69" s="26" t="n">
        <f aca="false">Z69</f>
        <v>8.2</v>
      </c>
      <c r="AB69" s="19"/>
      <c r="AC69" s="16" t="n">
        <v>11.5041666666667</v>
      </c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28" t="n">
        <f aca="false">(AN68+(AN68*(RATE(($A$94-$A$56),0,AN$56,-AN$94))))*((H69*AC69)/AA69)/(((H68*AC68)/AA68)+(((H68*AC68)/AA68)*(RATE(($A$94-$A$56),0,((H$56*AC$56)/AA$56),-((H$94*AC$94)/AA$94)))))</f>
        <v>5.52600428530968</v>
      </c>
      <c r="AO69" s="27"/>
      <c r="AP69" s="16"/>
    </row>
    <row r="70" customFormat="false" ht="15" hidden="false" customHeight="false" outlineLevel="0" collapsed="false">
      <c r="A70" s="15" t="n">
        <v>1944</v>
      </c>
      <c r="B70" s="15"/>
      <c r="C70" s="16"/>
      <c r="D70" s="16"/>
      <c r="E70" s="23"/>
      <c r="F70" s="16"/>
      <c r="G70" s="16"/>
      <c r="H70" s="17" t="n">
        <v>324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7" t="n">
        <v>29297</v>
      </c>
      <c r="Z70" s="16" t="n">
        <v>10.1</v>
      </c>
      <c r="AA70" s="26" t="n">
        <f aca="false">Z70</f>
        <v>10.1</v>
      </c>
      <c r="AB70" s="19"/>
      <c r="AC70" s="16" t="n">
        <v>12.4683333333333</v>
      </c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28" t="n">
        <f aca="false">(AN69+(AN69*(RATE(($A$94-$A$56),0,AN$56,-AN$94))))*((H70*AC70)/AA70)/(((H69*AC69)/AA69)+(((H69*AC69)/AA69)*(RATE(($A$94-$A$56),0,((H$56*AC$56)/AA$56),-((H$94*AC$94)/AA$94)))))</f>
        <v>7.55280560366922</v>
      </c>
      <c r="AO70" s="27"/>
      <c r="AP70" s="16"/>
    </row>
    <row r="71" customFormat="false" ht="15" hidden="false" customHeight="false" outlineLevel="0" collapsed="false">
      <c r="A71" s="15" t="n">
        <v>1945</v>
      </c>
      <c r="B71" s="15"/>
      <c r="C71" s="16"/>
      <c r="D71" s="16"/>
      <c r="E71" s="23"/>
      <c r="F71" s="16"/>
      <c r="G71" s="16"/>
      <c r="H71" s="17" t="n">
        <v>333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7" t="n">
        <v>24924</v>
      </c>
      <c r="Z71" s="16" t="n">
        <v>13.9</v>
      </c>
      <c r="AA71" s="26" t="n">
        <f aca="false">Z71</f>
        <v>13.9</v>
      </c>
      <c r="AB71" s="19"/>
      <c r="AC71" s="16" t="n">
        <v>15.1558333333333</v>
      </c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28" t="n">
        <f aca="false">(AN70+(AN70*(RATE(($A$94-$A$56),0,AN$56,-AN$94))))*((H71*AC71)/AA71)/(((H70*AC70)/AA70)+(((H70*AC70)/AA70)*(RATE(($A$94-$A$56),0,((H$56*AC$56)/AA$56),-((H$94*AC$94)/AA$94)))))</f>
        <v>7.00118388913543</v>
      </c>
      <c r="AO71" s="27"/>
      <c r="AP71" s="16"/>
    </row>
    <row r="72" customFormat="false" ht="15" hidden="false" customHeight="false" outlineLevel="0" collapsed="false">
      <c r="A72" s="15" t="n">
        <v>1946</v>
      </c>
      <c r="B72" s="15"/>
      <c r="C72" s="16"/>
      <c r="D72" s="16"/>
      <c r="E72" s="23"/>
      <c r="F72" s="16"/>
      <c r="G72" s="16"/>
      <c r="H72" s="17" t="n">
        <v>419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7" t="n">
        <v>37627</v>
      </c>
      <c r="Z72" s="16" t="n">
        <v>27.1</v>
      </c>
      <c r="AA72" s="26" t="n">
        <f aca="false">Z72</f>
        <v>27.1</v>
      </c>
      <c r="AB72" s="19"/>
      <c r="AC72" s="16" t="n">
        <v>17.0808333333333</v>
      </c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28" t="n">
        <f aca="false">(AN71+(AN71*(RATE(($A$94-$A$56),0,AN$56,-AN$94))))*((H72*AC72)/AA72)/(((H71*AC71)/AA71)+(((H71*AC71)/AA71)*(RATE(($A$94-$A$56),0,((H$56*AC$56)/AA$56),-((H$94*AC$94)/AA$94)))))</f>
        <v>5.19998370332473</v>
      </c>
      <c r="AO72" s="27"/>
      <c r="AP72" s="16"/>
    </row>
    <row r="73" customFormat="false" ht="15" hidden="false" customHeight="false" outlineLevel="0" collapsed="false">
      <c r="A73" s="15" t="n">
        <v>1947</v>
      </c>
      <c r="B73" s="15"/>
      <c r="C73" s="16"/>
      <c r="D73" s="16"/>
      <c r="E73" s="23"/>
      <c r="F73" s="16"/>
      <c r="G73" s="16"/>
      <c r="H73" s="17" t="n">
        <v>404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7" t="n">
        <v>45158</v>
      </c>
      <c r="Z73" s="16" t="n">
        <v>37.7</v>
      </c>
      <c r="AA73" s="26" t="n">
        <f aca="false">Z73</f>
        <v>37.7</v>
      </c>
      <c r="AB73" s="19"/>
      <c r="AC73" s="16" t="n">
        <v>15.1658333333333</v>
      </c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8" t="n">
        <f aca="false">(AN72+(AN72*(RATE(($A$94-$A$56),0,AN$56,-AN$94))))*((H73*AC73)/AA73)/(((H72*AC72)/AA72)+(((H72*AC72)/AA72)*(RATE(($A$94-$A$56),0,((H$56*AC$56)/AA$56),-((H$94*AC$94)/AA$94)))))</f>
        <v>3.26768702698704</v>
      </c>
      <c r="AO73" s="27"/>
      <c r="AP73" s="16"/>
    </row>
    <row r="74" customFormat="false" ht="15" hidden="false" customHeight="false" outlineLevel="0" collapsed="false">
      <c r="A74" s="15" t="n">
        <v>1948</v>
      </c>
      <c r="B74" s="15"/>
      <c r="C74" s="16"/>
      <c r="D74" s="16"/>
      <c r="E74" s="23"/>
      <c r="F74" s="16"/>
      <c r="G74" s="16"/>
      <c r="H74" s="17" t="n">
        <v>223</v>
      </c>
      <c r="I74" s="19"/>
      <c r="J74" s="17" t="n">
        <v>4</v>
      </c>
      <c r="K74" s="19" t="n">
        <v>0.0632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7" t="n">
        <v>51884</v>
      </c>
      <c r="Z74" s="16" t="n">
        <v>44.7</v>
      </c>
      <c r="AA74" s="26" t="n">
        <f aca="false">Z74</f>
        <v>44.7</v>
      </c>
      <c r="AB74" s="19"/>
      <c r="AC74" s="16" t="n">
        <v>15.5325</v>
      </c>
      <c r="AD74" s="19"/>
      <c r="AE74" s="19"/>
      <c r="AF74" s="19"/>
      <c r="AG74" s="19"/>
      <c r="AH74" s="19" t="n">
        <f aca="false">(K74/AA74)*100</f>
        <v>0.141387024608501</v>
      </c>
      <c r="AI74" s="19"/>
      <c r="AJ74" s="19"/>
      <c r="AK74" s="19"/>
      <c r="AL74" s="19"/>
      <c r="AM74" s="19"/>
      <c r="AN74" s="28" t="n">
        <f aca="false">(AN73+(AN73*(RATE(($A$94-$A$56),0,AN$56,-AN$94))))*((H74*AC74)/AA74)/(((H73*AC73)/AA73)+(((H73*AC73)/AA73)*(RATE(($A$94-$A$56),0,((H$56*AC$56)/AA$56),-((H$94*AC$94)/AA$94)))))</f>
        <v>1.59095841094018</v>
      </c>
      <c r="AO74" s="27"/>
      <c r="AP74" s="16"/>
    </row>
    <row r="75" customFormat="false" ht="15" hidden="false" customHeight="false" outlineLevel="0" collapsed="false">
      <c r="A75" s="15" t="n">
        <v>1949</v>
      </c>
      <c r="B75" s="15"/>
      <c r="C75" s="23"/>
      <c r="D75" s="16"/>
      <c r="E75" s="23"/>
      <c r="F75" s="16"/>
      <c r="G75" s="16"/>
      <c r="H75" s="17" t="n">
        <v>126</v>
      </c>
      <c r="I75" s="19"/>
      <c r="J75" s="17" t="n">
        <v>6</v>
      </c>
      <c r="K75" s="19" t="n">
        <v>0.089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7" t="n">
        <v>44150</v>
      </c>
      <c r="Z75" s="16" t="n">
        <v>41.8</v>
      </c>
      <c r="AA75" s="26" t="n">
        <f aca="false">Z75</f>
        <v>41.8</v>
      </c>
      <c r="AB75" s="19"/>
      <c r="AC75" s="16" t="n">
        <v>15.23</v>
      </c>
      <c r="AD75" s="19"/>
      <c r="AE75" s="19"/>
      <c r="AF75" s="19"/>
      <c r="AG75" s="19"/>
      <c r="AH75" s="19" t="n">
        <f aca="false">(K75/AA75)*100</f>
        <v>0.212918660287081</v>
      </c>
      <c r="AI75" s="19"/>
      <c r="AJ75" s="19"/>
      <c r="AK75" s="19"/>
      <c r="AL75" s="19"/>
      <c r="AM75" s="19"/>
      <c r="AN75" s="28" t="n">
        <f aca="false">(AN74+(AN74*(RATE(($A$94-$A$56),0,AN$56,-AN$94))))*((H75*AC75)/AA75)/(((H74*AC74)/AA74)+(((H74*AC74)/AA74)*(RATE(($A$94-$A$56),0,((H$56*AC$56)/AA$56),-((H$94*AC$94)/AA$94)))))</f>
        <v>0.962498931603518</v>
      </c>
      <c r="AO75" s="27"/>
      <c r="AP75" s="16"/>
    </row>
    <row r="76" customFormat="false" ht="15" hidden="false" customHeight="false" outlineLevel="0" collapsed="false">
      <c r="A76" s="15" t="n">
        <v>1950</v>
      </c>
      <c r="B76" s="15"/>
      <c r="C76" s="23"/>
      <c r="D76" s="16"/>
      <c r="E76" s="23"/>
      <c r="F76" s="16"/>
      <c r="G76" s="16"/>
      <c r="H76" s="17" t="n">
        <v>219</v>
      </c>
      <c r="I76" s="19"/>
      <c r="J76" s="17" t="n">
        <v>5</v>
      </c>
      <c r="K76" s="19" t="n">
        <v>0.1863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7" t="n">
        <v>60893</v>
      </c>
      <c r="Z76" s="16" t="n">
        <v>50.8</v>
      </c>
      <c r="AA76" s="26" t="n">
        <f aca="false">Z76</f>
        <v>50.8</v>
      </c>
      <c r="AB76" s="19"/>
      <c r="AC76" s="16" t="n">
        <v>18.4</v>
      </c>
      <c r="AD76" s="19"/>
      <c r="AE76" s="19"/>
      <c r="AF76" s="19"/>
      <c r="AG76" s="19"/>
      <c r="AH76" s="19" t="n">
        <f aca="false">(K76/AA76)*100</f>
        <v>0.366732283464567</v>
      </c>
      <c r="AI76" s="19"/>
      <c r="AJ76" s="19"/>
      <c r="AK76" s="19"/>
      <c r="AL76" s="19"/>
      <c r="AM76" s="19"/>
      <c r="AN76" s="28" t="n">
        <f aca="false">(AN75+(AN75*(RATE(($A$94-$A$56),0,AN$56,-AN$94))))*((H76*AC76)/AA76)/(((H75*AC75)/AA75)+(((H75*AC75)/AA75)*(RATE(($A$94-$A$56),0,((H$56*AC$56)/AA$56),-((H$94*AC$94)/AA$94)))))</f>
        <v>1.69820564296711</v>
      </c>
      <c r="AO76" s="27"/>
      <c r="AP76" s="16"/>
    </row>
    <row r="77" customFormat="false" ht="15" hidden="false" customHeight="false" outlineLevel="0" collapsed="false">
      <c r="A77" s="15" t="n">
        <v>1951</v>
      </c>
      <c r="B77" s="15"/>
      <c r="C77" s="23"/>
      <c r="D77" s="16"/>
      <c r="E77" s="23"/>
      <c r="F77" s="16"/>
      <c r="G77" s="16"/>
      <c r="H77" s="17" t="n">
        <v>235</v>
      </c>
      <c r="I77" s="19"/>
      <c r="J77" s="17" t="n">
        <v>9</v>
      </c>
      <c r="K77" s="19" t="n">
        <v>0.2015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7" t="n">
        <v>75428</v>
      </c>
      <c r="Z77" s="16" t="n">
        <v>52.8</v>
      </c>
      <c r="AA77" s="26" t="n">
        <f aca="false">Z77</f>
        <v>52.8</v>
      </c>
      <c r="AB77" s="19"/>
      <c r="AC77" s="16" t="n">
        <v>22.335</v>
      </c>
      <c r="AD77" s="19"/>
      <c r="AE77" s="19"/>
      <c r="AF77" s="19"/>
      <c r="AG77" s="19"/>
      <c r="AH77" s="19" t="n">
        <f aca="false">(K77/AA77)*100</f>
        <v>0.381628787878788</v>
      </c>
      <c r="AI77" s="19"/>
      <c r="AJ77" s="19"/>
      <c r="AK77" s="19"/>
      <c r="AL77" s="19"/>
      <c r="AM77" s="19"/>
      <c r="AN77" s="28" t="n">
        <f aca="false">(AN76+(AN76*(RATE(($A$94-$A$56),0,AN$56,-AN$94))))*((H77*AC77)/AA77)/(((H76*AC76)/AA76)+(((H76*AC76)/AA76)*(RATE(($A$94-$A$56),0,((H$56*AC$56)/AA$56),-((H$94*AC$94)/AA$94)))))</f>
        <v>2.17319108771323</v>
      </c>
      <c r="AO77" s="27"/>
      <c r="AP77" s="16"/>
    </row>
    <row r="78" customFormat="false" ht="15" hidden="false" customHeight="false" outlineLevel="0" collapsed="false">
      <c r="A78" s="15" t="n">
        <v>1952</v>
      </c>
      <c r="B78" s="15"/>
      <c r="C78" s="23"/>
      <c r="D78" s="16"/>
      <c r="E78" s="23"/>
      <c r="F78" s="16"/>
      <c r="G78" s="16"/>
      <c r="H78" s="17" t="n">
        <v>288</v>
      </c>
      <c r="I78" s="19"/>
      <c r="J78" s="17" t="n">
        <v>16</v>
      </c>
      <c r="K78" s="19" t="n">
        <v>0.3738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7" t="n">
        <v>72757</v>
      </c>
      <c r="Z78" s="16" t="n">
        <v>53.8</v>
      </c>
      <c r="AA78" s="26" t="n">
        <f aca="false">Z78</f>
        <v>53.8</v>
      </c>
      <c r="AB78" s="19"/>
      <c r="AC78" s="16" t="n">
        <v>24.4975</v>
      </c>
      <c r="AD78" s="19"/>
      <c r="AE78" s="19"/>
      <c r="AF78" s="19"/>
      <c r="AG78" s="19"/>
      <c r="AH78" s="19" t="n">
        <f aca="false">(K78/AA78)*100</f>
        <v>0.694795539033457</v>
      </c>
      <c r="AI78" s="19"/>
      <c r="AJ78" s="19"/>
      <c r="AK78" s="19"/>
      <c r="AL78" s="19"/>
      <c r="AM78" s="19"/>
      <c r="AN78" s="28" t="n">
        <f aca="false">(AN77+(AN77*(RATE(($A$94-$A$56),0,AN$56,-AN$94))))*((H78*AC78)/AA78)/(((H77*AC77)/AA77)+(((H77*AC77)/AA77)*(RATE(($A$94-$A$56),0,((H$56*AC$56)/AA$56),-((H$94*AC$94)/AA$94)))))</f>
        <v>2.92749365105692</v>
      </c>
      <c r="AO78" s="27"/>
      <c r="AP78" s="16"/>
    </row>
    <row r="79" customFormat="false" ht="15" hidden="false" customHeight="false" outlineLevel="0" collapsed="false">
      <c r="A79" s="15" t="n">
        <v>1953</v>
      </c>
      <c r="B79" s="15"/>
      <c r="C79" s="23"/>
      <c r="D79" s="16"/>
      <c r="E79" s="23"/>
      <c r="F79" s="16"/>
      <c r="G79" s="16"/>
      <c r="H79" s="17" t="n">
        <v>295</v>
      </c>
      <c r="I79" s="19"/>
      <c r="J79" s="17" t="n">
        <v>23</v>
      </c>
      <c r="K79" s="19" t="n">
        <v>0.7791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7" t="n">
        <v>72638</v>
      </c>
      <c r="Z79" s="16" t="n">
        <v>58.5</v>
      </c>
      <c r="AA79" s="26" t="n">
        <f aca="false">Z79</f>
        <v>58.5</v>
      </c>
      <c r="AB79" s="19"/>
      <c r="AC79" s="16" t="n">
        <v>24.7316666666667</v>
      </c>
      <c r="AD79" s="19"/>
      <c r="AE79" s="19"/>
      <c r="AF79" s="19"/>
      <c r="AG79" s="19"/>
      <c r="AH79" s="19" t="n">
        <f aca="false">(K79/AA79)*100</f>
        <v>1.33179487179487</v>
      </c>
      <c r="AI79" s="19"/>
      <c r="AJ79" s="19"/>
      <c r="AK79" s="19"/>
      <c r="AL79" s="19"/>
      <c r="AM79" s="19"/>
      <c r="AN79" s="28" t="n">
        <f aca="false">(AN78+(AN78*(RATE(($A$94-$A$56),0,AN$56,-AN$94))))*((H79*AC79)/AA79)/(((H78*AC78)/AA78)+(((H78*AC78)/AA78)*(RATE(($A$94-$A$56),0,((H$56*AC$56)/AA$56),-((H$94*AC$94)/AA$94)))))</f>
        <v>2.84295170722665</v>
      </c>
      <c r="AO79" s="27"/>
      <c r="AP79" s="16"/>
    </row>
    <row r="80" customFormat="false" ht="15" hidden="false" customHeight="false" outlineLevel="0" collapsed="false">
      <c r="A80" s="15" t="n">
        <v>1954</v>
      </c>
      <c r="B80" s="15"/>
      <c r="C80" s="23"/>
      <c r="D80" s="16"/>
      <c r="E80" s="23"/>
      <c r="F80" s="16"/>
      <c r="G80" s="16"/>
      <c r="H80" s="17" t="n">
        <v>387</v>
      </c>
      <c r="I80" s="19"/>
      <c r="J80" s="17" t="n">
        <v>37</v>
      </c>
      <c r="K80" s="19" t="n">
        <v>1.4445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7" t="n">
        <v>70369</v>
      </c>
      <c r="Z80" s="16" t="n">
        <v>60</v>
      </c>
      <c r="AA80" s="26" t="n">
        <f aca="false">Z80</f>
        <v>60</v>
      </c>
      <c r="AB80" s="19"/>
      <c r="AC80" s="16" t="n">
        <v>29.6891666666667</v>
      </c>
      <c r="AD80" s="19"/>
      <c r="AE80" s="19"/>
      <c r="AF80" s="19"/>
      <c r="AG80" s="19"/>
      <c r="AH80" s="19" t="n">
        <f aca="false">(K80/AA80)*100</f>
        <v>2.4075</v>
      </c>
      <c r="AI80" s="19"/>
      <c r="AJ80" s="19"/>
      <c r="AK80" s="19"/>
      <c r="AL80" s="19"/>
      <c r="AM80" s="19"/>
      <c r="AN80" s="28" t="n">
        <f aca="false">(AN79+(AN79*(RATE(($A$94-$A$56),0,AN$56,-AN$94))))*((H80*AC80)/AA80)/(((H79*AC79)/AA79)+(((H79*AC79)/AA79)*(RATE(($A$94-$A$56),0,((H$56*AC$56)/AA$56),-((H$94*AC$94)/AA$94)))))</f>
        <v>4.45752343542713</v>
      </c>
      <c r="AO80" s="27"/>
      <c r="AP80" s="16"/>
    </row>
    <row r="81" customFormat="false" ht="15" hidden="false" customHeight="false" outlineLevel="0" collapsed="false">
      <c r="A81" s="15" t="n">
        <v>1955</v>
      </c>
      <c r="B81" s="15"/>
      <c r="C81" s="23"/>
      <c r="D81" s="16"/>
      <c r="E81" s="23"/>
      <c r="F81" s="16"/>
      <c r="G81" s="16"/>
      <c r="H81" s="17" t="n">
        <v>683</v>
      </c>
      <c r="I81" s="19"/>
      <c r="J81" s="17" t="n">
        <v>67</v>
      </c>
      <c r="K81" s="19" t="n">
        <v>2.1657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7" t="n">
        <v>82006</v>
      </c>
      <c r="Z81" s="16" t="n">
        <v>68.8</v>
      </c>
      <c r="AA81" s="26" t="n">
        <f aca="false">Z81</f>
        <v>68.8</v>
      </c>
      <c r="AB81" s="19"/>
      <c r="AC81" s="16" t="n">
        <v>40.4933333333333</v>
      </c>
      <c r="AD81" s="19"/>
      <c r="AE81" s="19"/>
      <c r="AF81" s="19"/>
      <c r="AG81" s="19"/>
      <c r="AH81" s="19" t="n">
        <f aca="false">(K81/AA81)*100</f>
        <v>3.14781976744186</v>
      </c>
      <c r="AI81" s="19"/>
      <c r="AJ81" s="19"/>
      <c r="AK81" s="19"/>
      <c r="AL81" s="19"/>
      <c r="AM81" s="19"/>
      <c r="AN81" s="28" t="n">
        <f aca="false">(AN80+(AN80*(RATE(($A$94-$A$56),0,AN$56,-AN$94))))*((H81*AC81)/AA81)/(((H80*AC80)/AA80)+(((H80*AC80)/AA80)*(RATE(($A$94-$A$56),0,((H$56*AC$56)/AA$56),-((H$94*AC$94)/AA$94)))))</f>
        <v>9.55515357064556</v>
      </c>
      <c r="AO81" s="27"/>
      <c r="AP81" s="16"/>
    </row>
    <row r="82" customFormat="false" ht="15" hidden="false" customHeight="false" outlineLevel="0" collapsed="false">
      <c r="A82" s="15" t="n">
        <v>1956</v>
      </c>
      <c r="B82" s="15"/>
      <c r="C82" s="23"/>
      <c r="D82" s="16"/>
      <c r="E82" s="23"/>
      <c r="F82" s="16"/>
      <c r="G82" s="16"/>
      <c r="H82" s="17" t="n">
        <v>673</v>
      </c>
      <c r="I82" s="19"/>
      <c r="J82" s="17" t="n">
        <v>53</v>
      </c>
      <c r="K82" s="19" t="n">
        <v>1.882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5"/>
      <c r="Z82" s="16" t="n">
        <v>73.7</v>
      </c>
      <c r="AA82" s="26" t="n">
        <f aca="false">Z82</f>
        <v>73.7</v>
      </c>
      <c r="AB82" s="19"/>
      <c r="AC82" s="16" t="n">
        <v>46.6233333333333</v>
      </c>
      <c r="AD82" s="19"/>
      <c r="AE82" s="19"/>
      <c r="AF82" s="19"/>
      <c r="AG82" s="19"/>
      <c r="AH82" s="19" t="n">
        <f aca="false">(K82/AA82)*100</f>
        <v>2.55359565807327</v>
      </c>
      <c r="AI82" s="19"/>
      <c r="AJ82" s="19"/>
      <c r="AK82" s="19"/>
      <c r="AL82" s="19"/>
      <c r="AM82" s="19"/>
      <c r="AN82" s="28" t="n">
        <f aca="false">(AN81+(AN81*(RATE(($A$94-$A$56),0,AN$56,-AN$94))))*((H82*AC82)/AA82)/(((H81*AC81)/AA81)+(((H81*AC81)/AA81)*(RATE(($A$94-$A$56),0,((H$56*AC$56)/AA$56),-((H$94*AC$94)/AA$94)))))</f>
        <v>10.3337687506412</v>
      </c>
      <c r="AO82" s="27"/>
      <c r="AP82" s="16"/>
    </row>
    <row r="83" customFormat="false" ht="15" hidden="false" customHeight="false" outlineLevel="0" collapsed="false">
      <c r="A83" s="15" t="n">
        <v>1957</v>
      </c>
      <c r="B83" s="15"/>
      <c r="C83" s="23"/>
      <c r="D83" s="16"/>
      <c r="E83" s="23"/>
      <c r="F83" s="16"/>
      <c r="G83" s="16"/>
      <c r="H83" s="17" t="n">
        <v>585</v>
      </c>
      <c r="I83" s="19"/>
      <c r="J83" s="17" t="n">
        <v>17</v>
      </c>
      <c r="K83" s="19" t="n">
        <v>1.2023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5"/>
      <c r="Z83" s="16" t="n">
        <v>75.7</v>
      </c>
      <c r="AA83" s="26" t="n">
        <f aca="false">Z83</f>
        <v>75.7</v>
      </c>
      <c r="AB83" s="19"/>
      <c r="AC83" s="16" t="n">
        <v>44.38</v>
      </c>
      <c r="AD83" s="19"/>
      <c r="AE83" s="19"/>
      <c r="AF83" s="19"/>
      <c r="AG83" s="19"/>
      <c r="AH83" s="19" t="n">
        <f aca="false">(K83/AA83)*100</f>
        <v>1.58824306472919</v>
      </c>
      <c r="AI83" s="19"/>
      <c r="AJ83" s="19"/>
      <c r="AK83" s="19"/>
      <c r="AL83" s="19"/>
      <c r="AM83" s="19"/>
      <c r="AN83" s="28" t="n">
        <f aca="false">(AN82+(AN82*(RATE(($A$94-$A$56),0,AN$56,-AN$94))))*((H83*AC83)/AA83)/(((H82*AC82)/AA82)+(((H82*AC82)/AA82)*(RATE(($A$94-$A$56),0,((H$56*AC$56)/AA$56),-((H$94*AC$94)/AA$94)))))</f>
        <v>8.50043383512981</v>
      </c>
      <c r="AO83" s="27"/>
      <c r="AP83" s="16"/>
    </row>
    <row r="84" customFormat="false" ht="15" hidden="false" customHeight="false" outlineLevel="0" collapsed="false">
      <c r="A84" s="15" t="n">
        <v>1958</v>
      </c>
      <c r="B84" s="15"/>
      <c r="C84" s="23"/>
      <c r="D84" s="16"/>
      <c r="E84" s="23"/>
      <c r="F84" s="16"/>
      <c r="G84" s="16"/>
      <c r="H84" s="17" t="n">
        <v>589</v>
      </c>
      <c r="I84" s="19"/>
      <c r="J84" s="17" t="n">
        <v>42</v>
      </c>
      <c r="K84" s="19" t="n">
        <v>1.0706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5"/>
      <c r="Z84" s="16" t="n">
        <v>71.3</v>
      </c>
      <c r="AA84" s="26" t="n">
        <f aca="false">Z84</f>
        <v>71.3</v>
      </c>
      <c r="AB84" s="19"/>
      <c r="AC84" s="16" t="n">
        <v>46.2383333333333</v>
      </c>
      <c r="AD84" s="19"/>
      <c r="AE84" s="19"/>
      <c r="AF84" s="19"/>
      <c r="AG84" s="19"/>
      <c r="AH84" s="19" t="n">
        <f aca="false">(K84/AA84)*100</f>
        <v>1.5015427769986</v>
      </c>
      <c r="AI84" s="19"/>
      <c r="AJ84" s="19"/>
      <c r="AK84" s="19"/>
      <c r="AL84" s="19"/>
      <c r="AM84" s="19"/>
      <c r="AN84" s="28" t="n">
        <f aca="false">(AN83+(AN83*(RATE(($A$94-$A$56),0,AN$56,-AN$94))))*((H84*AC84)/AA84)/(((H83*AC83)/AA83)+(((H83*AC83)/AA83)*(RATE(($A$94-$A$56),0,((H$56*AC$56)/AA$56),-((H$94*AC$94)/AA$94)))))</f>
        <v>9.66735591430991</v>
      </c>
      <c r="AO84" s="27"/>
      <c r="AP84" s="16"/>
    </row>
    <row r="85" customFormat="false" ht="15" hidden="false" customHeight="false" outlineLevel="0" collapsed="false">
      <c r="A85" s="15" t="n">
        <v>1959</v>
      </c>
      <c r="B85" s="15"/>
      <c r="C85" s="23"/>
      <c r="D85" s="16"/>
      <c r="E85" s="23"/>
      <c r="F85" s="16"/>
      <c r="G85" s="16"/>
      <c r="H85" s="17" t="n">
        <v>835</v>
      </c>
      <c r="I85" s="19"/>
      <c r="J85" s="17" t="n">
        <v>49</v>
      </c>
      <c r="K85" s="19" t="n">
        <v>1.4311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5"/>
      <c r="Z85" s="16" t="n">
        <v>81.8</v>
      </c>
      <c r="AA85" s="26" t="n">
        <f aca="false">Z85</f>
        <v>81.8</v>
      </c>
      <c r="AB85" s="19"/>
      <c r="AC85" s="16" t="n">
        <v>57.3791666666667</v>
      </c>
      <c r="AD85" s="19"/>
      <c r="AE85" s="19"/>
      <c r="AF85" s="19"/>
      <c r="AG85" s="19"/>
      <c r="AH85" s="19" t="n">
        <f aca="false">(K85/AA85)*100</f>
        <v>1.74951100244499</v>
      </c>
      <c r="AI85" s="19"/>
      <c r="AJ85" s="19"/>
      <c r="AK85" s="19"/>
      <c r="AL85" s="19"/>
      <c r="AM85" s="19"/>
      <c r="AN85" s="28" t="n">
        <f aca="false">(AN84+(AN84*(RATE(($A$94-$A$56),0,AN$56,-AN$94))))*((H85*AC85)/AA85)/(((H84*AC84)/AA84)+(((H84*AC84)/AA84)*(RATE(($A$94-$A$56),0,((H$56*AC$56)/AA$56),-((H$94*AC$94)/AA$94)))))</f>
        <v>15.1374647402736</v>
      </c>
      <c r="AO85" s="27"/>
      <c r="AP85" s="16"/>
    </row>
    <row r="86" customFormat="false" ht="15" hidden="false" customHeight="false" outlineLevel="0" collapsed="false">
      <c r="A86" s="15" t="n">
        <v>1960</v>
      </c>
      <c r="B86" s="15"/>
      <c r="C86" s="23"/>
      <c r="D86" s="16"/>
      <c r="E86" s="23"/>
      <c r="F86" s="16"/>
      <c r="G86" s="16"/>
      <c r="H86" s="17" t="n">
        <v>844</v>
      </c>
      <c r="I86" s="19"/>
      <c r="J86" s="17" t="n">
        <v>51</v>
      </c>
      <c r="K86" s="19" t="n">
        <v>1.5351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5"/>
      <c r="Z86" s="16" t="n">
        <v>83.2</v>
      </c>
      <c r="AA86" s="26" t="n">
        <f aca="false">Z86</f>
        <v>83.2</v>
      </c>
      <c r="AB86" s="19"/>
      <c r="AC86" s="16" t="n">
        <v>55.85</v>
      </c>
      <c r="AD86" s="19"/>
      <c r="AE86" s="19"/>
      <c r="AF86" s="19"/>
      <c r="AG86" s="19"/>
      <c r="AH86" s="19" t="n">
        <f aca="false">(K86/AA86)*100</f>
        <v>1.84507211538462</v>
      </c>
      <c r="AI86" s="19"/>
      <c r="AJ86" s="19"/>
      <c r="AK86" s="19"/>
      <c r="AL86" s="19"/>
      <c r="AM86" s="19"/>
      <c r="AN86" s="28" t="n">
        <f aca="false">(AN85+(AN85*(RATE(($A$94-$A$56),0,AN$56,-AN$94))))*((H86*AC86)/AA86)/(((H85*AC85)/AA85)+(((H85*AC85)/AA85)*(RATE(($A$94-$A$56),0,((H$56*AC$56)/AA$56),-((H$94*AC$94)/AA$94)))))</f>
        <v>14.9518178841907</v>
      </c>
      <c r="AO86" s="27"/>
      <c r="AP86" s="16"/>
    </row>
    <row r="87" customFormat="false" ht="15" hidden="false" customHeight="false" outlineLevel="0" collapsed="false">
      <c r="A87" s="15" t="n">
        <v>1961</v>
      </c>
      <c r="B87" s="15"/>
      <c r="C87" s="23"/>
      <c r="D87" s="16"/>
      <c r="E87" s="23"/>
      <c r="F87" s="16"/>
      <c r="G87" s="16"/>
      <c r="H87" s="17" t="n">
        <v>954</v>
      </c>
      <c r="I87" s="17" t="n">
        <v>1724</v>
      </c>
      <c r="J87" s="17" t="n">
        <v>46</v>
      </c>
      <c r="K87" s="19" t="n">
        <v>2.0033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5"/>
      <c r="Z87" s="16" t="n">
        <v>83.6</v>
      </c>
      <c r="AA87" s="26" t="n">
        <f aca="false">Z87</f>
        <v>83.6</v>
      </c>
      <c r="AB87" s="19"/>
      <c r="AC87" s="16" t="n">
        <v>66.2725</v>
      </c>
      <c r="AD87" s="19"/>
      <c r="AE87" s="19"/>
      <c r="AF87" s="19"/>
      <c r="AG87" s="19"/>
      <c r="AH87" s="19" t="n">
        <f aca="false">(K87/AA87)*100</f>
        <v>2.39629186602871</v>
      </c>
      <c r="AI87" s="19"/>
      <c r="AJ87" s="19"/>
      <c r="AK87" s="19"/>
      <c r="AL87" s="19"/>
      <c r="AM87" s="19"/>
      <c r="AN87" s="28" t="n">
        <f aca="false">(AN86+(AN86*(RATE(($A$94-$A$56),0,AN$56,-AN$94))))*((H87*AC87)/AA87)/(((H86*AC86)/AA86)+(((H86*AC86)/AA86)*(RATE(($A$94-$A$56),0,((H$56*AC$56)/AA$56),-((H$94*AC$94)/AA$94)))))</f>
        <v>20.3804193837425</v>
      </c>
      <c r="AO87" s="27"/>
      <c r="AP87" s="16"/>
    </row>
    <row r="88" customFormat="false" ht="15" hidden="false" customHeight="false" outlineLevel="0" collapsed="false">
      <c r="A88" s="15" t="n">
        <v>1962</v>
      </c>
      <c r="B88" s="15"/>
      <c r="C88" s="23"/>
      <c r="D88" s="16"/>
      <c r="E88" s="23"/>
      <c r="F88" s="16"/>
      <c r="G88" s="16"/>
      <c r="H88" s="17" t="n">
        <v>853</v>
      </c>
      <c r="I88" s="17" t="n">
        <v>1667</v>
      </c>
      <c r="J88" s="17" t="n">
        <v>65</v>
      </c>
      <c r="K88" s="19" t="n">
        <v>2.2519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5"/>
      <c r="Z88" s="16" t="n">
        <v>90.9</v>
      </c>
      <c r="AA88" s="26" t="n">
        <f aca="false">Z88</f>
        <v>90.9</v>
      </c>
      <c r="AB88" s="19"/>
      <c r="AC88" s="16" t="n">
        <v>62.3825</v>
      </c>
      <c r="AD88" s="19"/>
      <c r="AE88" s="19"/>
      <c r="AF88" s="19"/>
      <c r="AG88" s="19"/>
      <c r="AH88" s="19" t="n">
        <f aca="false">(K88/AA88)*100</f>
        <v>2.47733773377338</v>
      </c>
      <c r="AI88" s="19"/>
      <c r="AJ88" s="19"/>
      <c r="AK88" s="19"/>
      <c r="AL88" s="19"/>
      <c r="AM88" s="19"/>
      <c r="AN88" s="28" t="n">
        <f aca="false">(AN87+(AN87*(RATE(($A$94-$A$56),0,AN$56,-AN$94))))*((H88*AC88)/AA88)/(((H87*AC87)/AA87)+(((H87*AC87)/AA87)*(RATE(($A$94-$A$56),0,((H$56*AC$56)/AA$56),-((H$94*AC$94)/AA$94)))))</f>
        <v>16.1091102343691</v>
      </c>
      <c r="AO88" s="27"/>
      <c r="AP88" s="16"/>
    </row>
    <row r="89" customFormat="false" ht="15" hidden="false" customHeight="false" outlineLevel="0" collapsed="false">
      <c r="A89" s="15" t="n">
        <v>1963</v>
      </c>
      <c r="B89" s="15"/>
      <c r="C89" s="23"/>
      <c r="D89" s="16"/>
      <c r="E89" s="16"/>
      <c r="F89" s="16"/>
      <c r="G89" s="16"/>
      <c r="H89" s="17" t="n">
        <v>861</v>
      </c>
      <c r="I89" s="17" t="n">
        <v>1479</v>
      </c>
      <c r="J89" s="17" t="n">
        <v>54</v>
      </c>
      <c r="K89" s="19" t="n">
        <v>2.5358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5"/>
      <c r="Z89" s="16" t="n">
        <v>97.7</v>
      </c>
      <c r="AA89" s="26" t="n">
        <f aca="false">Z89</f>
        <v>97.7</v>
      </c>
      <c r="AB89" s="19"/>
      <c r="AC89" s="16" t="n">
        <v>69.865</v>
      </c>
      <c r="AD89" s="19"/>
      <c r="AE89" s="19"/>
      <c r="AF89" s="19"/>
      <c r="AG89" s="19"/>
      <c r="AH89" s="19" t="n">
        <f aca="false">(K89/AA89)*100</f>
        <v>2.59549641760491</v>
      </c>
      <c r="AI89" s="19"/>
      <c r="AJ89" s="19"/>
      <c r="AK89" s="19"/>
      <c r="AL89" s="19"/>
      <c r="AM89" s="19"/>
      <c r="AN89" s="28" t="n">
        <f aca="false">(AN88+(AN88*(RATE(($A$94-$A$56),0,AN$56,-AN$94))))*((H89*AC89)/AA89)/(((H88*AC88)/AA88)+(((H88*AC88)/AA88)*(RATE(($A$94-$A$56),0,((H$56*AC$56)/AA$56),-((H$94*AC$94)/AA$94)))))</f>
        <v>17.3012645137609</v>
      </c>
      <c r="AO89" s="27"/>
      <c r="AP89" s="16"/>
    </row>
    <row r="90" customFormat="false" ht="15" hidden="false" customHeight="false" outlineLevel="0" collapsed="false">
      <c r="A90" s="15" t="n">
        <v>1964</v>
      </c>
      <c r="B90" s="15"/>
      <c r="C90" s="23"/>
      <c r="D90" s="16"/>
      <c r="E90" s="16"/>
      <c r="F90" s="16"/>
      <c r="G90" s="16"/>
      <c r="H90" s="17" t="n">
        <v>854</v>
      </c>
      <c r="I90" s="17" t="n">
        <v>1797</v>
      </c>
      <c r="J90" s="17" t="n">
        <v>73</v>
      </c>
      <c r="K90" s="19" t="n">
        <v>2.3029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5"/>
      <c r="Z90" s="16" t="n">
        <v>107.3</v>
      </c>
      <c r="AA90" s="26" t="n">
        <f aca="false">Z90</f>
        <v>107.3</v>
      </c>
      <c r="AB90" s="19"/>
      <c r="AC90" s="16" t="n">
        <v>81.3683333333333</v>
      </c>
      <c r="AD90" s="19"/>
      <c r="AE90" s="19"/>
      <c r="AF90" s="19"/>
      <c r="AG90" s="19"/>
      <c r="AH90" s="19" t="n">
        <f aca="false">(K90/AA90)*100</f>
        <v>2.14622553588071</v>
      </c>
      <c r="AI90" s="19"/>
      <c r="AJ90" s="19"/>
      <c r="AK90" s="19"/>
      <c r="AL90" s="19"/>
      <c r="AM90" s="19"/>
      <c r="AN90" s="28" t="n">
        <f aca="false">(AN89+(AN89*(RATE(($A$94-$A$56),0,AN$56,-AN$94))))*((H90*AC90)/AA90)/(((H89*AC89)/AA89)+(((H89*AC89)/AA89)*(RATE(($A$94-$A$56),0,((H$56*AC$56)/AA$56),-((H$94*AC$94)/AA$94)))))</f>
        <v>18.5827133929654</v>
      </c>
      <c r="AO90" s="27"/>
      <c r="AP90" s="16"/>
    </row>
    <row r="91" customFormat="false" ht="15" hidden="false" customHeight="false" outlineLevel="0" collapsed="false">
      <c r="A91" s="15" t="n">
        <v>1965</v>
      </c>
      <c r="B91" s="15"/>
      <c r="C91" s="23"/>
      <c r="D91" s="16"/>
      <c r="E91" s="16"/>
      <c r="F91" s="16"/>
      <c r="G91" s="16"/>
      <c r="H91" s="17" t="n">
        <v>1008</v>
      </c>
      <c r="I91" s="17" t="n">
        <v>1893</v>
      </c>
      <c r="J91" s="17" t="n">
        <v>64</v>
      </c>
      <c r="K91" s="19" t="n">
        <v>3.2537</v>
      </c>
      <c r="L91" s="17" t="n">
        <v>2125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5"/>
      <c r="Z91" s="16" t="n">
        <v>120.4</v>
      </c>
      <c r="AA91" s="26" t="n">
        <f aca="false">Z91</f>
        <v>120.4</v>
      </c>
      <c r="AB91" s="19"/>
      <c r="AC91" s="16" t="n">
        <v>88.17</v>
      </c>
      <c r="AD91" s="19"/>
      <c r="AE91" s="19"/>
      <c r="AF91" s="19"/>
      <c r="AG91" s="19"/>
      <c r="AH91" s="19" t="n">
        <f aca="false">(K91/AA91)*100</f>
        <v>2.70240863787375</v>
      </c>
      <c r="AI91" s="19"/>
      <c r="AJ91" s="19"/>
      <c r="AK91" s="19"/>
      <c r="AL91" s="19"/>
      <c r="AM91" s="19"/>
      <c r="AN91" s="28" t="n">
        <f aca="false">(AN90+(AN90*(RATE(($A$94-$A$56),0,AN$56,-AN$94))))*((H91*AC91)/AA91)/(((H90*AC90)/AA90)+(((H90*AC90)/AA90)*(RATE(($A$94-$A$56),0,((H$56*AC$56)/AA$56),-((H$94*AC$94)/AA$94)))))</f>
        <v>21.6289984831845</v>
      </c>
      <c r="AO91" s="27"/>
      <c r="AP91" s="16"/>
    </row>
    <row r="92" customFormat="false" ht="15" hidden="false" customHeight="false" outlineLevel="0" collapsed="false">
      <c r="A92" s="15" t="n">
        <v>1966</v>
      </c>
      <c r="B92" s="15"/>
      <c r="C92" s="23"/>
      <c r="D92" s="16"/>
      <c r="E92" s="16"/>
      <c r="F92" s="16"/>
      <c r="G92" s="16"/>
      <c r="H92" s="17" t="n">
        <v>995</v>
      </c>
      <c r="I92" s="17" t="n">
        <v>1746</v>
      </c>
      <c r="J92" s="17" t="n">
        <v>76</v>
      </c>
      <c r="K92" s="19" t="n">
        <v>3.3291</v>
      </c>
      <c r="L92" s="17" t="n">
        <v>2377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5"/>
      <c r="Z92" s="16" t="n">
        <v>130.6</v>
      </c>
      <c r="AA92" s="26" t="n">
        <f aca="false">Z92</f>
        <v>130.6</v>
      </c>
      <c r="AB92" s="19"/>
      <c r="AC92" s="16" t="n">
        <v>85.2566666666667</v>
      </c>
      <c r="AD92" s="19"/>
      <c r="AE92" s="19"/>
      <c r="AF92" s="19"/>
      <c r="AG92" s="19"/>
      <c r="AH92" s="19" t="n">
        <f aca="false">(K92/AA92)*100</f>
        <v>2.54908116385911</v>
      </c>
      <c r="AI92" s="19"/>
      <c r="AJ92" s="19"/>
      <c r="AK92" s="19"/>
      <c r="AL92" s="19"/>
      <c r="AM92" s="19"/>
      <c r="AN92" s="28" t="n">
        <f aca="false">(AN91+(AN91*(RATE(($A$94-$A$56),0,AN$56,-AN$94))))*((H92*AC92)/AA92)/(((H91*AC91)/AA91)+(((H91*AC91)/AA91)*(RATE(($A$94-$A$56),0,((H$56*AC$56)/AA$56),-((H$94*AC$94)/AA$94)))))</f>
        <v>19.4346060395543</v>
      </c>
      <c r="AO92" s="27"/>
      <c r="AP92" s="16"/>
    </row>
    <row r="93" customFormat="false" ht="15" hidden="false" customHeight="false" outlineLevel="0" collapsed="false">
      <c r="A93" s="15" t="n">
        <v>1967</v>
      </c>
      <c r="B93" s="15"/>
      <c r="C93" s="23"/>
      <c r="D93" s="16"/>
      <c r="E93" s="16"/>
      <c r="F93" s="16"/>
      <c r="G93" s="16"/>
      <c r="H93" s="17" t="n">
        <v>1496</v>
      </c>
      <c r="I93" s="17" t="n">
        <v>2384</v>
      </c>
      <c r="J93" s="17" t="n">
        <v>138</v>
      </c>
      <c r="K93" s="19" t="n">
        <v>8.2585</v>
      </c>
      <c r="L93" s="17" t="n">
        <v>2975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5"/>
      <c r="Z93" s="16" t="n">
        <v>132.8</v>
      </c>
      <c r="AA93" s="26" t="n">
        <f aca="false">Z93</f>
        <v>132.8</v>
      </c>
      <c r="AB93" s="19"/>
      <c r="AC93" s="16" t="n">
        <v>91.9283333333333</v>
      </c>
      <c r="AD93" s="19"/>
      <c r="AE93" s="19"/>
      <c r="AF93" s="19"/>
      <c r="AG93" s="19"/>
      <c r="AH93" s="19" t="n">
        <f aca="false">(K93/AA93)*100</f>
        <v>6.21875</v>
      </c>
      <c r="AI93" s="19"/>
      <c r="AJ93" s="19"/>
      <c r="AK93" s="19"/>
      <c r="AL93" s="19"/>
      <c r="AM93" s="19"/>
      <c r="AN93" s="28" t="n">
        <f aca="false">(AN92+(AN92*(RATE(($A$94-$A$56),0,AN$56,-AN$94))))*((H93*AC93)/AA93)/(((H92*AC92)/AA92)+(((H92*AC92)/AA92)*(RATE(($A$94-$A$56),0,((H$56*AC$56)/AA$56),-((H$94*AC$94)/AA$94)))))</f>
        <v>31.6399915210866</v>
      </c>
      <c r="AO93" s="19"/>
      <c r="AP93" s="16"/>
    </row>
    <row r="94" customFormat="false" ht="15" hidden="false" customHeight="false" outlineLevel="0" collapsed="false">
      <c r="A94" s="15" t="n">
        <v>1968</v>
      </c>
      <c r="B94" s="15"/>
      <c r="C94" s="23"/>
      <c r="D94" s="16"/>
      <c r="E94" s="16"/>
      <c r="F94" s="16"/>
      <c r="G94" s="16"/>
      <c r="H94" s="17" t="n">
        <v>2407</v>
      </c>
      <c r="I94" s="17" t="n">
        <v>3932</v>
      </c>
      <c r="J94" s="17" t="n">
        <v>174</v>
      </c>
      <c r="K94" s="19" t="n">
        <v>12.58</v>
      </c>
      <c r="L94" s="17" t="n">
        <v>4462</v>
      </c>
      <c r="M94" s="19" t="n">
        <v>43.6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5"/>
      <c r="Z94" s="16" t="n">
        <v>147.9</v>
      </c>
      <c r="AA94" s="26" t="n">
        <f aca="false">Z94</f>
        <v>147.9</v>
      </c>
      <c r="AB94" s="19"/>
      <c r="AC94" s="16" t="n">
        <v>98.6941666666667</v>
      </c>
      <c r="AD94" s="19"/>
      <c r="AE94" s="19"/>
      <c r="AF94" s="19"/>
      <c r="AG94" s="19"/>
      <c r="AH94" s="19" t="n">
        <f aca="false">(K94/AA94)*100</f>
        <v>8.50574712643678</v>
      </c>
      <c r="AI94" s="19" t="n">
        <f aca="false">(M94/AA94)*100</f>
        <v>29.4793779580798</v>
      </c>
      <c r="AJ94" s="19"/>
      <c r="AK94" s="19"/>
      <c r="AL94" s="19"/>
      <c r="AM94" s="19"/>
      <c r="AN94" s="30" t="n">
        <f aca="false">AI94/AI$111*AN$111</f>
        <v>50.1116633988182</v>
      </c>
      <c r="AO94" s="19"/>
      <c r="AP94" s="16"/>
    </row>
    <row r="95" customFormat="false" ht="15" hidden="false" customHeight="false" outlineLevel="0" collapsed="false">
      <c r="A95" s="15" t="n">
        <v>1969</v>
      </c>
      <c r="B95" s="15"/>
      <c r="C95" s="23"/>
      <c r="D95" s="16"/>
      <c r="E95" s="16"/>
      <c r="F95" s="16"/>
      <c r="G95" s="16"/>
      <c r="H95" s="17" t="n">
        <v>2307</v>
      </c>
      <c r="I95" s="17" t="n">
        <v>4542</v>
      </c>
      <c r="J95" s="17" t="n">
        <v>138</v>
      </c>
      <c r="K95" s="19" t="n">
        <v>11.0432</v>
      </c>
      <c r="L95" s="17" t="n">
        <v>6107</v>
      </c>
      <c r="M95" s="19" t="n">
        <v>23.7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5"/>
      <c r="Z95" s="16" t="n">
        <v>164.4</v>
      </c>
      <c r="AA95" s="26" t="n">
        <f aca="false">Z95</f>
        <v>164.4</v>
      </c>
      <c r="AB95" s="19"/>
      <c r="AC95" s="16" t="n">
        <v>97.84</v>
      </c>
      <c r="AD95" s="19"/>
      <c r="AE95" s="19"/>
      <c r="AF95" s="19"/>
      <c r="AG95" s="19"/>
      <c r="AH95" s="19" t="n">
        <f aca="false">(K95/AA95)*100</f>
        <v>6.71727493917275</v>
      </c>
      <c r="AI95" s="19" t="n">
        <f aca="false">(M95/AA95)*100</f>
        <v>14.4160583941606</v>
      </c>
      <c r="AJ95" s="19"/>
      <c r="AK95" s="19"/>
      <c r="AL95" s="19"/>
      <c r="AM95" s="19"/>
      <c r="AN95" s="30" t="n">
        <f aca="false">AI95/AI$111*AN$111</f>
        <v>24.505695704067</v>
      </c>
      <c r="AO95" s="19"/>
      <c r="AP95" s="16"/>
    </row>
    <row r="96" customFormat="false" ht="15" hidden="false" customHeight="false" outlineLevel="0" collapsed="false">
      <c r="A96" s="15" t="n">
        <v>1970</v>
      </c>
      <c r="B96" s="15"/>
      <c r="C96" s="23"/>
      <c r="D96" s="16"/>
      <c r="E96" s="16"/>
      <c r="F96" s="16"/>
      <c r="G96" s="16"/>
      <c r="H96" s="17" t="n">
        <v>1351</v>
      </c>
      <c r="I96" s="17" t="n">
        <v>3089</v>
      </c>
      <c r="J96" s="17" t="n">
        <v>91</v>
      </c>
      <c r="K96" s="19" t="n">
        <v>5.9043</v>
      </c>
      <c r="L96" s="17" t="n">
        <v>5152</v>
      </c>
      <c r="M96" s="31" t="n">
        <v>16.4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5"/>
      <c r="Z96" s="16" t="n">
        <v>168</v>
      </c>
      <c r="AA96" s="26" t="n">
        <f aca="false">Z96</f>
        <v>168</v>
      </c>
      <c r="AB96" s="19"/>
      <c r="AC96" s="16" t="n">
        <v>83.22</v>
      </c>
      <c r="AD96" s="19"/>
      <c r="AE96" s="19"/>
      <c r="AF96" s="19"/>
      <c r="AG96" s="19"/>
      <c r="AH96" s="19" t="n">
        <f aca="false">(K96/AA96)*100</f>
        <v>3.51446428571429</v>
      </c>
      <c r="AI96" s="19" t="n">
        <f aca="false">(M96/AA96)*100</f>
        <v>9.76190476190476</v>
      </c>
      <c r="AJ96" s="19"/>
      <c r="AK96" s="19"/>
      <c r="AL96" s="19"/>
      <c r="AM96" s="19"/>
      <c r="AN96" s="30" t="n">
        <f aca="false">AI96/AI$111*AN$111</f>
        <v>16.5941522326394</v>
      </c>
      <c r="AO96" s="19"/>
      <c r="AP96" s="16"/>
    </row>
    <row r="97" customFormat="false" ht="15" hidden="false" customHeight="false" outlineLevel="0" collapsed="false">
      <c r="A97" s="15" t="n">
        <v>1971</v>
      </c>
      <c r="B97" s="15"/>
      <c r="C97" s="23"/>
      <c r="D97" s="16"/>
      <c r="E97" s="16"/>
      <c r="F97" s="16"/>
      <c r="G97" s="16"/>
      <c r="H97" s="17" t="n">
        <v>1011</v>
      </c>
      <c r="I97" s="17" t="n">
        <v>2633</v>
      </c>
      <c r="J97" s="17" t="n">
        <v>59</v>
      </c>
      <c r="K97" s="19" t="n">
        <v>2.4599</v>
      </c>
      <c r="L97" s="17" t="n">
        <v>4608</v>
      </c>
      <c r="M97" s="31" t="n">
        <v>12.6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5"/>
      <c r="Z97" s="16" t="n">
        <v>188.6</v>
      </c>
      <c r="AA97" s="26" t="n">
        <f aca="false">Z97</f>
        <v>188.6</v>
      </c>
      <c r="AB97" s="19"/>
      <c r="AC97" s="16" t="n">
        <v>98.2833333333334</v>
      </c>
      <c r="AD97" s="19"/>
      <c r="AE97" s="19"/>
      <c r="AF97" s="19"/>
      <c r="AG97" s="19"/>
      <c r="AH97" s="19" t="n">
        <f aca="false">(K97/AA97)*100</f>
        <v>1.3042948038176</v>
      </c>
      <c r="AI97" s="19" t="n">
        <f aca="false">(M97/AA97)*100</f>
        <v>6.68080593849417</v>
      </c>
      <c r="AJ97" s="19"/>
      <c r="AK97" s="19"/>
      <c r="AL97" s="19"/>
      <c r="AM97" s="19"/>
      <c r="AN97" s="30" t="n">
        <f aca="false">AI97/AI$111*AN$111</f>
        <v>11.3566269579608</v>
      </c>
      <c r="AO97" s="19"/>
      <c r="AP97" s="16"/>
    </row>
    <row r="98" customFormat="false" ht="15" hidden="false" customHeight="false" outlineLevel="0" collapsed="false">
      <c r="A98" s="15" t="n">
        <v>1972</v>
      </c>
      <c r="B98" s="15"/>
      <c r="C98" s="23"/>
      <c r="D98" s="16"/>
      <c r="E98" s="16"/>
      <c r="F98" s="16"/>
      <c r="G98" s="16"/>
      <c r="H98" s="19"/>
      <c r="I98" s="17" t="n">
        <v>2839</v>
      </c>
      <c r="J98" s="17" t="n">
        <v>60</v>
      </c>
      <c r="K98" s="19" t="n">
        <v>1.8855</v>
      </c>
      <c r="L98" s="17" t="n">
        <v>4801</v>
      </c>
      <c r="M98" s="31" t="n">
        <v>16.7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5"/>
      <c r="Z98" s="16" t="n">
        <v>219</v>
      </c>
      <c r="AA98" s="26" t="n">
        <f aca="false">Z98</f>
        <v>219</v>
      </c>
      <c r="AB98" s="19"/>
      <c r="AC98" s="16" t="n">
        <v>109.208333333333</v>
      </c>
      <c r="AD98" s="19"/>
      <c r="AE98" s="19"/>
      <c r="AF98" s="19"/>
      <c r="AG98" s="19"/>
      <c r="AH98" s="19" t="n">
        <f aca="false">(K98/AA98)*100</f>
        <v>0.860958904109589</v>
      </c>
      <c r="AI98" s="19" t="n">
        <f aca="false">(M98/AA98)*100</f>
        <v>7.62557077625571</v>
      </c>
      <c r="AJ98" s="19"/>
      <c r="AK98" s="19"/>
      <c r="AL98" s="19"/>
      <c r="AM98" s="19"/>
      <c r="AN98" s="30" t="n">
        <f aca="false">AI98/AI$111*AN$111</f>
        <v>12.9626220915172</v>
      </c>
      <c r="AO98" s="19"/>
      <c r="AP98" s="16"/>
    </row>
    <row r="99" customFormat="false" ht="15" hidden="false" customHeight="false" outlineLevel="0" collapsed="false">
      <c r="A99" s="15" t="n">
        <v>1973</v>
      </c>
      <c r="B99" s="15"/>
      <c r="C99" s="23"/>
      <c r="D99" s="16"/>
      <c r="E99" s="16"/>
      <c r="F99" s="16"/>
      <c r="G99" s="16"/>
      <c r="H99" s="19"/>
      <c r="I99" s="17" t="n">
        <v>2359</v>
      </c>
      <c r="J99" s="17" t="n">
        <v>64</v>
      </c>
      <c r="K99" s="19" t="n">
        <v>3.1488</v>
      </c>
      <c r="L99" s="17" t="n">
        <v>4040</v>
      </c>
      <c r="M99" s="31" t="n">
        <v>16.7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5"/>
      <c r="Z99" s="16" t="n">
        <v>251</v>
      </c>
      <c r="AA99" s="26" t="n">
        <f aca="false">Z99</f>
        <v>251</v>
      </c>
      <c r="AB99" s="19"/>
      <c r="AC99" s="16" t="n">
        <v>107.423333333333</v>
      </c>
      <c r="AD99" s="19"/>
      <c r="AE99" s="19"/>
      <c r="AF99" s="19"/>
      <c r="AG99" s="19"/>
      <c r="AH99" s="19" t="n">
        <f aca="false">(K99/AA99)*100</f>
        <v>1.25450199203187</v>
      </c>
      <c r="AI99" s="19" t="n">
        <f aca="false">(M99/AA99)*100</f>
        <v>6.65338645418327</v>
      </c>
      <c r="AJ99" s="19"/>
      <c r="AK99" s="19"/>
      <c r="AL99" s="19"/>
      <c r="AM99" s="19"/>
      <c r="AN99" s="30" t="n">
        <f aca="false">AI99/AI$111*AN$111</f>
        <v>11.3100168846306</v>
      </c>
      <c r="AO99" s="19"/>
      <c r="AP99" s="16"/>
    </row>
    <row r="100" customFormat="false" ht="15" hidden="false" customHeight="false" outlineLevel="0" collapsed="false">
      <c r="A100" s="15" t="n">
        <v>1974</v>
      </c>
      <c r="B100" s="15"/>
      <c r="C100" s="23"/>
      <c r="D100" s="16"/>
      <c r="E100" s="16"/>
      <c r="F100" s="16"/>
      <c r="G100" s="16"/>
      <c r="H100" s="19"/>
      <c r="I100" s="17" t="n">
        <v>1474</v>
      </c>
      <c r="J100" s="17" t="n">
        <v>62</v>
      </c>
      <c r="K100" s="19" t="n">
        <v>4.4664</v>
      </c>
      <c r="L100" s="17" t="n">
        <v>2861</v>
      </c>
      <c r="M100" s="31" t="n">
        <v>12.5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5"/>
      <c r="Z100" s="16" t="n">
        <v>260.5</v>
      </c>
      <c r="AA100" s="26" t="n">
        <f aca="false">Z100</f>
        <v>260.5</v>
      </c>
      <c r="AB100" s="19"/>
      <c r="AC100" s="16" t="n">
        <v>82.5525</v>
      </c>
      <c r="AD100" s="19"/>
      <c r="AE100" s="19"/>
      <c r="AF100" s="19"/>
      <c r="AG100" s="19"/>
      <c r="AH100" s="19" t="n">
        <f aca="false">(K100/AA100)*100</f>
        <v>1.71454894433781</v>
      </c>
      <c r="AI100" s="19" t="n">
        <f aca="false">(M100/AA100)*100</f>
        <v>4.79846449136276</v>
      </c>
      <c r="AJ100" s="19"/>
      <c r="AK100" s="19"/>
      <c r="AL100" s="19"/>
      <c r="AM100" s="19"/>
      <c r="AN100" s="30" t="n">
        <f aca="false">AI100/AI$111*AN$111</f>
        <v>8.15685587953345</v>
      </c>
      <c r="AO100" s="19"/>
      <c r="AP100" s="16"/>
    </row>
    <row r="101" customFormat="false" ht="15" hidden="false" customHeight="false" outlineLevel="0" collapsed="false">
      <c r="A101" s="15" t="n">
        <v>1975</v>
      </c>
      <c r="B101" s="15"/>
      <c r="C101" s="23"/>
      <c r="D101" s="16"/>
      <c r="E101" s="16"/>
      <c r="F101" s="16"/>
      <c r="G101" s="16"/>
      <c r="H101" s="19"/>
      <c r="I101" s="17" t="n">
        <v>1047</v>
      </c>
      <c r="J101" s="17" t="n">
        <v>59</v>
      </c>
      <c r="K101" s="19" t="n">
        <v>4.9505</v>
      </c>
      <c r="L101" s="17" t="n">
        <v>2297</v>
      </c>
      <c r="M101" s="31" t="n">
        <v>11.8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5"/>
      <c r="Z101" s="16" t="n">
        <v>263.5</v>
      </c>
      <c r="AA101" s="26" t="n">
        <f aca="false">Z101</f>
        <v>263.5</v>
      </c>
      <c r="AB101" s="19"/>
      <c r="AC101" s="16" t="n">
        <v>86.1558333333333</v>
      </c>
      <c r="AD101" s="19"/>
      <c r="AE101" s="19"/>
      <c r="AF101" s="19"/>
      <c r="AG101" s="19"/>
      <c r="AH101" s="19" t="n">
        <f aca="false">(K101/AA101)*100</f>
        <v>1.87874762808349</v>
      </c>
      <c r="AI101" s="19" t="n">
        <f aca="false">(M101/AA101)*100</f>
        <v>4.47817836812144</v>
      </c>
      <c r="AJ101" s="19"/>
      <c r="AK101" s="19"/>
      <c r="AL101" s="19"/>
      <c r="AM101" s="19"/>
      <c r="AN101" s="30" t="n">
        <f aca="false">AI101/AI$111*AN$111</f>
        <v>7.61240509695572</v>
      </c>
      <c r="AO101" s="19"/>
      <c r="AP101" s="16"/>
    </row>
    <row r="102" customFormat="false" ht="15" hidden="false" customHeight="false" outlineLevel="0" collapsed="false">
      <c r="A102" s="15" t="n">
        <v>1976</v>
      </c>
      <c r="B102" s="15"/>
      <c r="C102" s="23"/>
      <c r="D102" s="16"/>
      <c r="E102" s="16"/>
      <c r="F102" s="16"/>
      <c r="G102" s="16"/>
      <c r="H102" s="19"/>
      <c r="I102" s="17" t="n">
        <v>1164</v>
      </c>
      <c r="J102" s="17" t="n">
        <v>82</v>
      </c>
      <c r="K102" s="19" t="n">
        <v>6.3018</v>
      </c>
      <c r="L102" s="17" t="n">
        <v>2276</v>
      </c>
      <c r="M102" s="31" t="n">
        <v>20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5"/>
      <c r="Z102" s="16" t="n">
        <v>306.1</v>
      </c>
      <c r="AA102" s="26" t="n">
        <f aca="false">Z102</f>
        <v>306.1</v>
      </c>
      <c r="AB102" s="19"/>
      <c r="AC102" s="16" t="n">
        <v>102.021666666667</v>
      </c>
      <c r="AD102" s="19"/>
      <c r="AE102" s="19"/>
      <c r="AF102" s="19"/>
      <c r="AG102" s="19"/>
      <c r="AH102" s="19" t="n">
        <f aca="false">(K102/AA102)*100</f>
        <v>2.05873897419144</v>
      </c>
      <c r="AI102" s="19" t="n">
        <f aca="false">(M102/AA102)*100</f>
        <v>6.53381247958184</v>
      </c>
      <c r="AJ102" s="19"/>
      <c r="AK102" s="19"/>
      <c r="AL102" s="19"/>
      <c r="AM102" s="19"/>
      <c r="AN102" s="30" t="n">
        <f aca="false">AI102/AI$111*AN$111</f>
        <v>11.1067544285839</v>
      </c>
      <c r="AO102" s="19"/>
      <c r="AP102" s="16"/>
    </row>
    <row r="103" customFormat="false" ht="15" hidden="false" customHeight="false" outlineLevel="0" collapsed="false">
      <c r="A103" s="15" t="n">
        <v>1977</v>
      </c>
      <c r="B103" s="15"/>
      <c r="C103" s="23"/>
      <c r="D103" s="16"/>
      <c r="E103" s="16"/>
      <c r="F103" s="16"/>
      <c r="G103" s="16"/>
      <c r="H103" s="19"/>
      <c r="I103" s="17" t="n">
        <v>1207</v>
      </c>
      <c r="J103" s="17" t="n">
        <v>101</v>
      </c>
      <c r="K103" s="19" t="n">
        <v>9.1666</v>
      </c>
      <c r="L103" s="17" t="n">
        <v>2224</v>
      </c>
      <c r="M103" s="31" t="n">
        <v>21.9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5"/>
      <c r="Z103" s="16" t="n">
        <v>374.3</v>
      </c>
      <c r="AA103" s="26" t="n">
        <f aca="false">Z103</f>
        <v>374.3</v>
      </c>
      <c r="AB103" s="19"/>
      <c r="AC103" s="16" t="n">
        <v>98.21</v>
      </c>
      <c r="AD103" s="19"/>
      <c r="AE103" s="19"/>
      <c r="AF103" s="19"/>
      <c r="AG103" s="19"/>
      <c r="AH103" s="19" t="n">
        <f aca="false">(K103/AA103)*100</f>
        <v>2.44899812984237</v>
      </c>
      <c r="AI103" s="19" t="n">
        <f aca="false">(M103/AA103)*100</f>
        <v>5.85092172054502</v>
      </c>
      <c r="AJ103" s="19"/>
      <c r="AK103" s="19"/>
      <c r="AL103" s="19"/>
      <c r="AM103" s="19"/>
      <c r="AN103" s="30" t="n">
        <f aca="false">AI103/AI$111*AN$111</f>
        <v>9.94591609937363</v>
      </c>
      <c r="AO103" s="19"/>
      <c r="AP103" s="16"/>
    </row>
    <row r="104" customFormat="false" ht="15" hidden="false" customHeight="false" outlineLevel="0" collapsed="false">
      <c r="A104" s="15" t="n">
        <v>1978</v>
      </c>
      <c r="B104" s="15"/>
      <c r="C104" s="23"/>
      <c r="D104" s="16"/>
      <c r="E104" s="16"/>
      <c r="F104" s="16"/>
      <c r="G104" s="16"/>
      <c r="H104" s="19"/>
      <c r="I104" s="17" t="n">
        <v>1279</v>
      </c>
      <c r="J104" s="17" t="n">
        <v>111</v>
      </c>
      <c r="K104" s="19" t="n">
        <v>10.7246</v>
      </c>
      <c r="L104" s="17" t="n">
        <v>2106</v>
      </c>
      <c r="M104" s="31" t="n">
        <v>34.2</v>
      </c>
      <c r="N104" s="19"/>
      <c r="O104" s="19"/>
      <c r="P104" s="19"/>
      <c r="Q104" s="19"/>
      <c r="R104" s="19"/>
      <c r="S104" s="19"/>
      <c r="T104" s="17" t="n">
        <v>16</v>
      </c>
      <c r="U104" s="19" t="n">
        <v>3097.664</v>
      </c>
      <c r="V104" s="19"/>
      <c r="W104" s="19"/>
      <c r="X104" s="19"/>
      <c r="Y104" s="15"/>
      <c r="Z104" s="16" t="n">
        <v>452.6</v>
      </c>
      <c r="AA104" s="26" t="n">
        <f aca="false">Z104</f>
        <v>452.6</v>
      </c>
      <c r="AB104" s="19"/>
      <c r="AC104" s="16" t="n">
        <v>96.02</v>
      </c>
      <c r="AD104" s="19"/>
      <c r="AE104" s="19"/>
      <c r="AF104" s="19"/>
      <c r="AG104" s="19"/>
      <c r="AH104" s="19" t="n">
        <f aca="false">(K104/AA104)*100</f>
        <v>2.36955368979231</v>
      </c>
      <c r="AI104" s="19" t="n">
        <f aca="false">(M104/AA104)*100</f>
        <v>7.55634114007954</v>
      </c>
      <c r="AJ104" s="19"/>
      <c r="AK104" s="19" t="n">
        <f aca="false">(U104/AA104)*0.1</f>
        <v>0.684415377817057</v>
      </c>
      <c r="AL104" s="19"/>
      <c r="AM104" s="19"/>
      <c r="AN104" s="30" t="n">
        <f aca="false">AI104/AI$111*AN$111</f>
        <v>12.8449394107559</v>
      </c>
      <c r="AO104" s="19"/>
      <c r="AP104" s="16"/>
    </row>
    <row r="105" customFormat="false" ht="15" hidden="false" customHeight="false" outlineLevel="0" collapsed="false">
      <c r="A105" s="15" t="n">
        <v>1979</v>
      </c>
      <c r="B105" s="15"/>
      <c r="C105" s="23"/>
      <c r="D105" s="16"/>
      <c r="E105" s="16"/>
      <c r="F105" s="16"/>
      <c r="G105" s="16"/>
      <c r="H105" s="19"/>
      <c r="I105" s="17" t="n">
        <v>1214</v>
      </c>
      <c r="J105" s="17" t="n">
        <v>73</v>
      </c>
      <c r="K105" s="19" t="n">
        <v>12.8671</v>
      </c>
      <c r="L105" s="17" t="n">
        <v>2128</v>
      </c>
      <c r="M105" s="31" t="n">
        <v>43.5</v>
      </c>
      <c r="N105" s="19"/>
      <c r="O105" s="19"/>
      <c r="P105" s="19"/>
      <c r="Q105" s="19"/>
      <c r="R105" s="19"/>
      <c r="S105" s="19"/>
      <c r="T105" s="17" t="n">
        <v>25</v>
      </c>
      <c r="U105" s="19" t="n">
        <v>13784.996</v>
      </c>
      <c r="V105" s="19"/>
      <c r="W105" s="19"/>
      <c r="X105" s="19"/>
      <c r="Y105" s="15"/>
      <c r="Z105" s="16" t="n">
        <v>521.7</v>
      </c>
      <c r="AA105" s="26" t="n">
        <f aca="false">Z105</f>
        <v>521.7</v>
      </c>
      <c r="AB105" s="19"/>
      <c r="AC105" s="16" t="n">
        <v>103.0225</v>
      </c>
      <c r="AD105" s="19"/>
      <c r="AE105" s="19"/>
      <c r="AF105" s="19"/>
      <c r="AG105" s="19"/>
      <c r="AH105" s="19" t="n">
        <f aca="false">(K105/AA105)*100</f>
        <v>2.46637914510255</v>
      </c>
      <c r="AI105" s="19" t="n">
        <f aca="false">(M105/AA105)*100</f>
        <v>8.33812535940196</v>
      </c>
      <c r="AJ105" s="19"/>
      <c r="AK105" s="19" t="n">
        <f aca="false">(U105/AA105)*0.1</f>
        <v>2.6423224075139</v>
      </c>
      <c r="AL105" s="19"/>
      <c r="AM105" s="32"/>
      <c r="AN105" s="30" t="n">
        <f aca="false">AI105/AI$111*AN$111</f>
        <v>14.1738856220668</v>
      </c>
      <c r="AO105" s="19"/>
      <c r="AP105" s="16"/>
    </row>
    <row r="106" customFormat="false" ht="15" hidden="false" customHeight="false" outlineLevel="0" collapsed="false">
      <c r="A106" s="15" t="n">
        <v>1980</v>
      </c>
      <c r="B106" s="15"/>
      <c r="C106" s="23"/>
      <c r="D106" s="16"/>
      <c r="E106" s="16"/>
      <c r="F106" s="16"/>
      <c r="G106" s="16"/>
      <c r="H106" s="19"/>
      <c r="I106" s="19"/>
      <c r="J106" s="19"/>
      <c r="K106" s="19"/>
      <c r="L106" s="17" t="n">
        <v>1889</v>
      </c>
      <c r="M106" s="31" t="n">
        <v>44.3</v>
      </c>
      <c r="N106" s="19"/>
      <c r="O106" s="19"/>
      <c r="P106" s="19"/>
      <c r="Q106" s="19"/>
      <c r="R106" s="19"/>
      <c r="S106" s="19"/>
      <c r="T106" s="17" t="n">
        <v>17</v>
      </c>
      <c r="U106" s="19" t="n">
        <v>3078.776</v>
      </c>
      <c r="V106" s="19"/>
      <c r="W106" s="19"/>
      <c r="X106" s="19"/>
      <c r="Y106" s="15"/>
      <c r="Z106" s="16" t="n">
        <v>536.4</v>
      </c>
      <c r="AA106" s="26" t="n">
        <f aca="false">Z106</f>
        <v>536.4</v>
      </c>
      <c r="AB106" s="19"/>
      <c r="AC106" s="16" t="n">
        <v>118.783333333333</v>
      </c>
      <c r="AD106" s="19"/>
      <c r="AE106" s="19"/>
      <c r="AF106" s="19"/>
      <c r="AG106" s="19"/>
      <c r="AH106" s="19"/>
      <c r="AI106" s="19" t="n">
        <f aca="false">(M106/AA106)*100</f>
        <v>8.25876211782252</v>
      </c>
      <c r="AJ106" s="19"/>
      <c r="AK106" s="19" t="n">
        <f aca="false">(U106/AA106)*0.1</f>
        <v>0.573970171513796</v>
      </c>
      <c r="AL106" s="19"/>
      <c r="AM106" s="19"/>
      <c r="AN106" s="30" t="n">
        <f aca="false">AI106/AI$111*AN$111</f>
        <v>14.0389769393286</v>
      </c>
      <c r="AO106" s="19"/>
      <c r="AP106" s="16"/>
    </row>
    <row r="107" customFormat="false" ht="15" hidden="false" customHeight="false" outlineLevel="0" collapsed="false">
      <c r="A107" s="15" t="n">
        <v>1981</v>
      </c>
      <c r="B107" s="15"/>
      <c r="C107" s="23"/>
      <c r="D107" s="16"/>
      <c r="E107" s="16"/>
      <c r="F107" s="16"/>
      <c r="G107" s="16"/>
      <c r="H107" s="19"/>
      <c r="I107" s="19"/>
      <c r="J107" s="19"/>
      <c r="K107" s="19"/>
      <c r="L107" s="17" t="n">
        <v>2395</v>
      </c>
      <c r="M107" s="31" t="n">
        <v>82.6</v>
      </c>
      <c r="N107" s="19"/>
      <c r="O107" s="19"/>
      <c r="P107" s="19"/>
      <c r="Q107" s="19"/>
      <c r="R107" s="19"/>
      <c r="S107" s="19"/>
      <c r="T107" s="17" t="n">
        <v>561</v>
      </c>
      <c r="U107" s="19" t="n">
        <v>76086.744</v>
      </c>
      <c r="V107" s="19"/>
      <c r="W107" s="19"/>
      <c r="X107" s="19"/>
      <c r="Y107" s="15"/>
      <c r="Z107" s="16" t="n">
        <v>601.4</v>
      </c>
      <c r="AA107" s="26" t="n">
        <f aca="false">Z107</f>
        <v>601.4</v>
      </c>
      <c r="AB107" s="19"/>
      <c r="AC107" s="16" t="n">
        <v>128.041666666667</v>
      </c>
      <c r="AD107" s="19"/>
      <c r="AE107" s="19"/>
      <c r="AF107" s="19"/>
      <c r="AG107" s="19"/>
      <c r="AH107" s="19"/>
      <c r="AI107" s="19" t="n">
        <f aca="false">(M107/AA107)*100</f>
        <v>13.7346192218158</v>
      </c>
      <c r="AJ107" s="19"/>
      <c r="AK107" s="19" t="n">
        <f aca="false">(U107/AA107)*0.1</f>
        <v>12.6516035916196</v>
      </c>
      <c r="AL107" s="19"/>
      <c r="AM107" s="19"/>
      <c r="AN107" s="30" t="n">
        <f aca="false">AI107/AI$111*AN$111</f>
        <v>23.3473249107662</v>
      </c>
      <c r="AO107" s="19"/>
      <c r="AP107" s="16"/>
    </row>
    <row r="108" customFormat="false" ht="15" hidden="false" customHeight="false" outlineLevel="0" collapsed="false">
      <c r="A108" s="15" t="n">
        <v>1982</v>
      </c>
      <c r="B108" s="15"/>
      <c r="C108" s="15"/>
      <c r="D108" s="15"/>
      <c r="E108" s="15"/>
      <c r="F108" s="16"/>
      <c r="G108" s="16"/>
      <c r="H108" s="19"/>
      <c r="I108" s="19"/>
      <c r="J108" s="19"/>
      <c r="K108" s="19"/>
      <c r="L108" s="17" t="n">
        <v>2346</v>
      </c>
      <c r="M108" s="31" t="n">
        <v>53.8</v>
      </c>
      <c r="N108" s="19"/>
      <c r="O108" s="19"/>
      <c r="P108" s="19"/>
      <c r="Q108" s="19"/>
      <c r="R108" s="19"/>
      <c r="S108" s="19"/>
      <c r="T108" s="17" t="n">
        <v>923</v>
      </c>
      <c r="U108" s="19" t="n">
        <v>65554.229</v>
      </c>
      <c r="V108" s="19"/>
      <c r="W108" s="19"/>
      <c r="X108" s="19"/>
      <c r="Y108" s="15"/>
      <c r="Z108" s="16" t="n">
        <v>595.9</v>
      </c>
      <c r="AA108" s="26" t="n">
        <f aca="false">Z108</f>
        <v>595.9</v>
      </c>
      <c r="AB108" s="19"/>
      <c r="AC108" s="16" t="n">
        <v>119.725</v>
      </c>
      <c r="AD108" s="19"/>
      <c r="AE108" s="19"/>
      <c r="AF108" s="19"/>
      <c r="AG108" s="19"/>
      <c r="AH108" s="19"/>
      <c r="AI108" s="19" t="n">
        <f aca="false">(M108/AA108)*100</f>
        <v>9.02836046316496</v>
      </c>
      <c r="AJ108" s="19"/>
      <c r="AK108" s="19" t="n">
        <f aca="false">(U108/AA108)*0.1</f>
        <v>11.0008774962242</v>
      </c>
      <c r="AL108" s="19"/>
      <c r="AM108" s="19"/>
      <c r="AN108" s="30" t="n">
        <f aca="false">AI108/AI$111*AN$111</f>
        <v>15.3472085203656</v>
      </c>
      <c r="AO108" s="19"/>
      <c r="AP108" s="16"/>
    </row>
    <row r="109" customFormat="false" ht="15" hidden="false" customHeight="false" outlineLevel="0" collapsed="false">
      <c r="A109" s="15" t="n">
        <v>1983</v>
      </c>
      <c r="B109" s="15"/>
      <c r="C109" s="15"/>
      <c r="D109" s="15"/>
      <c r="E109" s="15"/>
      <c r="F109" s="16"/>
      <c r="G109" s="16"/>
      <c r="H109" s="19"/>
      <c r="I109" s="19"/>
      <c r="J109" s="19"/>
      <c r="K109" s="19"/>
      <c r="L109" s="17" t="n">
        <v>2533</v>
      </c>
      <c r="M109" s="31" t="n">
        <v>73.1</v>
      </c>
      <c r="N109" s="19"/>
      <c r="O109" s="19"/>
      <c r="P109" s="19"/>
      <c r="Q109" s="19"/>
      <c r="R109" s="19"/>
      <c r="S109" s="19"/>
      <c r="T109" s="17" t="n">
        <v>1511</v>
      </c>
      <c r="U109" s="19" t="n">
        <v>84663.4170000001</v>
      </c>
      <c r="V109" s="19"/>
      <c r="W109" s="19"/>
      <c r="X109" s="19"/>
      <c r="Y109" s="15"/>
      <c r="Z109" s="16" t="n">
        <v>643.3</v>
      </c>
      <c r="AA109" s="26" t="n">
        <f aca="false">Z109</f>
        <v>643.3</v>
      </c>
      <c r="AB109" s="19"/>
      <c r="AC109" s="16" t="n">
        <v>160.425</v>
      </c>
      <c r="AD109" s="19"/>
      <c r="AE109" s="19"/>
      <c r="AF109" s="19"/>
      <c r="AG109" s="19"/>
      <c r="AH109" s="19"/>
      <c r="AI109" s="19" t="n">
        <f aca="false">(M109/AA109)*100</f>
        <v>11.3632830716617</v>
      </c>
      <c r="AJ109" s="19"/>
      <c r="AK109" s="19" t="n">
        <f aca="false">(U109/AA109)*0.1</f>
        <v>13.1607985387844</v>
      </c>
      <c r="AL109" s="19"/>
      <c r="AM109" s="19"/>
      <c r="AN109" s="30" t="n">
        <f aca="false">AI109/AI$111*AN$111</f>
        <v>19.3163172303821</v>
      </c>
      <c r="AO109" s="19"/>
      <c r="AP109" s="16"/>
    </row>
    <row r="110" customFormat="false" ht="15" hidden="false" customHeight="false" outlineLevel="0" collapsed="false">
      <c r="A110" s="15" t="n">
        <v>1984</v>
      </c>
      <c r="B110" s="15"/>
      <c r="C110" s="15"/>
      <c r="D110" s="15"/>
      <c r="E110" s="15"/>
      <c r="F110" s="16"/>
      <c r="G110" s="16"/>
      <c r="H110" s="19"/>
      <c r="I110" s="19"/>
      <c r="J110" s="19"/>
      <c r="K110" s="19"/>
      <c r="L110" s="17" t="n">
        <v>2543</v>
      </c>
      <c r="M110" s="31" t="n">
        <v>122.2</v>
      </c>
      <c r="N110" s="17" t="n">
        <v>2243</v>
      </c>
      <c r="O110" s="19" t="n">
        <v>153.2</v>
      </c>
      <c r="P110" s="17" t="n">
        <f aca="false">N110-R110</f>
        <v>1442</v>
      </c>
      <c r="Q110" s="19" t="n">
        <f aca="false">O110-S110</f>
        <v>108.4</v>
      </c>
      <c r="R110" s="17" t="n">
        <v>801</v>
      </c>
      <c r="S110" s="19" t="n">
        <v>44.8</v>
      </c>
      <c r="T110" s="17" t="n">
        <v>2236</v>
      </c>
      <c r="U110" s="19" t="n">
        <v>178805.526</v>
      </c>
      <c r="V110" s="19"/>
      <c r="W110" s="19"/>
      <c r="X110" s="19"/>
      <c r="Y110" s="15"/>
      <c r="Z110" s="16" t="n">
        <v>754.7</v>
      </c>
      <c r="AA110" s="26" t="n">
        <f aca="false">Z110</f>
        <v>754.7</v>
      </c>
      <c r="AB110" s="19"/>
      <c r="AC110" s="16" t="n">
        <v>160.466666666667</v>
      </c>
      <c r="AD110" s="19"/>
      <c r="AE110" s="19"/>
      <c r="AF110" s="19"/>
      <c r="AG110" s="19"/>
      <c r="AH110" s="19"/>
      <c r="AI110" s="19" t="n">
        <f aca="false">(M110/AA110)*100</f>
        <v>16.1918643169471</v>
      </c>
      <c r="AJ110" s="19" t="n">
        <f aca="false">(Q110/AA110)*100</f>
        <v>14.3633231747714</v>
      </c>
      <c r="AK110" s="19" t="n">
        <f aca="false">(U110/AA110)*0.1</f>
        <v>23.6922652709686</v>
      </c>
      <c r="AL110" s="19"/>
      <c r="AM110" s="19"/>
      <c r="AN110" s="30" t="n">
        <f aca="false">AI110/AI$111*AN$111</f>
        <v>27.5243682415557</v>
      </c>
      <c r="AO110" s="19"/>
      <c r="AP110" s="16"/>
    </row>
    <row r="111" customFormat="false" ht="15" hidden="false" customHeight="false" outlineLevel="0" collapsed="false">
      <c r="A111" s="15" t="n">
        <v>1985</v>
      </c>
      <c r="B111" s="15"/>
      <c r="C111" s="15"/>
      <c r="D111" s="15"/>
      <c r="E111" s="15"/>
      <c r="F111" s="16"/>
      <c r="G111" s="16"/>
      <c r="H111" s="19"/>
      <c r="I111" s="19"/>
      <c r="J111" s="19"/>
      <c r="K111" s="19"/>
      <c r="L111" s="17" t="n">
        <v>3001</v>
      </c>
      <c r="M111" s="31" t="n">
        <v>179.8</v>
      </c>
      <c r="N111" s="17" t="n">
        <v>1719</v>
      </c>
      <c r="O111" s="19" t="n">
        <v>149.6</v>
      </c>
      <c r="P111" s="17" t="n">
        <f aca="false">N111-R111</f>
        <v>939</v>
      </c>
      <c r="Q111" s="19" t="n">
        <f aca="false">O111-S111</f>
        <v>98.6</v>
      </c>
      <c r="R111" s="17" t="n">
        <v>780</v>
      </c>
      <c r="S111" s="19" t="n">
        <v>51</v>
      </c>
      <c r="T111" s="17" t="n">
        <v>1153</v>
      </c>
      <c r="U111" s="19" t="n">
        <v>175815.033</v>
      </c>
      <c r="V111" s="17" t="n">
        <v>2309</v>
      </c>
      <c r="W111" s="19" t="n">
        <v>305.64</v>
      </c>
      <c r="X111" s="19"/>
      <c r="Y111" s="15"/>
      <c r="Z111" s="16" t="n">
        <v>807.8</v>
      </c>
      <c r="AA111" s="26" t="n">
        <f aca="false">Z111</f>
        <v>807.8</v>
      </c>
      <c r="AB111" s="19"/>
      <c r="AC111" s="16" t="n">
        <v>186.85</v>
      </c>
      <c r="AD111" s="19"/>
      <c r="AE111" s="19"/>
      <c r="AF111" s="19"/>
      <c r="AG111" s="19"/>
      <c r="AH111" s="19"/>
      <c r="AI111" s="19" t="n">
        <f aca="false">(M111/AA111)*100</f>
        <v>22.2579846496658</v>
      </c>
      <c r="AJ111" s="19" t="n">
        <f aca="false">(Q111/AA111)*100</f>
        <v>12.2059915820748</v>
      </c>
      <c r="AK111" s="19" t="n">
        <f aca="false">(U111/AA111)*0.1</f>
        <v>21.7646735578113</v>
      </c>
      <c r="AL111" s="19" t="n">
        <f aca="false">(W111/AA111)*100</f>
        <v>37.8360980440703</v>
      </c>
      <c r="AM111" s="19"/>
      <c r="AN111" s="33" t="n">
        <f aca="false">AL111</f>
        <v>37.8360980440703</v>
      </c>
      <c r="AO111" s="19"/>
      <c r="AP111" s="16"/>
    </row>
    <row r="112" customFormat="false" ht="15" hidden="false" customHeight="false" outlineLevel="0" collapsed="false">
      <c r="A112" s="15" t="n">
        <v>1986</v>
      </c>
      <c r="B112" s="15"/>
      <c r="C112" s="15"/>
      <c r="D112" s="15"/>
      <c r="E112" s="15"/>
      <c r="F112" s="16"/>
      <c r="G112" s="16"/>
      <c r="H112" s="19"/>
      <c r="I112" s="19"/>
      <c r="J112" s="19"/>
      <c r="K112" s="19"/>
      <c r="L112" s="17" t="n">
        <v>3336</v>
      </c>
      <c r="M112" s="31" t="n">
        <v>173.1</v>
      </c>
      <c r="N112" s="17" t="n">
        <v>2497</v>
      </c>
      <c r="O112" s="19" t="n">
        <v>223.1</v>
      </c>
      <c r="P112" s="17" t="n">
        <f aca="false">N112-R112</f>
        <v>1407</v>
      </c>
      <c r="Q112" s="19" t="n">
        <f aca="false">O112-S112</f>
        <v>138.4</v>
      </c>
      <c r="R112" s="17" t="n">
        <v>1090</v>
      </c>
      <c r="S112" s="19" t="n">
        <v>84.7</v>
      </c>
      <c r="T112" s="17" t="n">
        <v>1364</v>
      </c>
      <c r="U112" s="19" t="n">
        <v>254011.938</v>
      </c>
      <c r="V112" s="17" t="n">
        <v>3447</v>
      </c>
      <c r="W112" s="19" t="n">
        <v>353.54</v>
      </c>
      <c r="X112" s="19"/>
      <c r="Y112" s="15"/>
      <c r="Z112" s="16" t="n">
        <v>842.6</v>
      </c>
      <c r="AA112" s="26" t="n">
        <f aca="false">Z112</f>
        <v>842.6</v>
      </c>
      <c r="AB112" s="19"/>
      <c r="AC112" s="16" t="n">
        <v>236.358333333333</v>
      </c>
      <c r="AD112" s="19"/>
      <c r="AE112" s="19"/>
      <c r="AF112" s="19"/>
      <c r="AG112" s="19"/>
      <c r="AH112" s="19"/>
      <c r="AI112" s="19" t="n">
        <f aca="false">(M112/AA112)*100</f>
        <v>20.5435556610491</v>
      </c>
      <c r="AJ112" s="19" t="n">
        <f aca="false">(Q112/AA112)*100</f>
        <v>16.4253501068122</v>
      </c>
      <c r="AK112" s="19" t="n">
        <f aca="false">(U112/AA112)*0.1</f>
        <v>30.1462067410396</v>
      </c>
      <c r="AL112" s="19" t="n">
        <f aca="false">(W112/AA112)*100</f>
        <v>41.9582245430809</v>
      </c>
      <c r="AM112" s="19"/>
      <c r="AN112" s="33" t="n">
        <f aca="false">AL112</f>
        <v>41.9582245430809</v>
      </c>
      <c r="AO112" s="19"/>
      <c r="AP112" s="16"/>
    </row>
    <row r="113" customFormat="false" ht="15" hidden="false" customHeight="false" outlineLevel="0" collapsed="false">
      <c r="A113" s="15" t="n">
        <v>1987</v>
      </c>
      <c r="B113" s="15"/>
      <c r="C113" s="15"/>
      <c r="D113" s="15"/>
      <c r="E113" s="15"/>
      <c r="F113" s="16"/>
      <c r="G113" s="16"/>
      <c r="H113" s="19"/>
      <c r="I113" s="19"/>
      <c r="J113" s="19"/>
      <c r="K113" s="19"/>
      <c r="L113" s="17" t="n">
        <v>2302</v>
      </c>
      <c r="M113" s="31" t="n">
        <v>163.7</v>
      </c>
      <c r="N113" s="17" t="n">
        <v>2479</v>
      </c>
      <c r="O113" s="19" t="n">
        <v>198.8</v>
      </c>
      <c r="P113" s="17" t="n">
        <f aca="false">N113-R113</f>
        <v>1475</v>
      </c>
      <c r="Q113" s="19" t="n">
        <f aca="false">O113-S113</f>
        <v>121</v>
      </c>
      <c r="R113" s="17" t="n">
        <v>1004</v>
      </c>
      <c r="S113" s="19" t="n">
        <v>77.8</v>
      </c>
      <c r="T113" s="17" t="n">
        <v>1460</v>
      </c>
      <c r="U113" s="19" t="n">
        <v>225336.118</v>
      </c>
      <c r="V113" s="17" t="n">
        <v>3708</v>
      </c>
      <c r="W113" s="19" t="n">
        <v>373.17</v>
      </c>
      <c r="X113" s="19"/>
      <c r="Y113" s="15"/>
      <c r="Z113" s="16" t="n">
        <v>865</v>
      </c>
      <c r="AA113" s="26" t="n">
        <f aca="false">Z113</f>
        <v>865</v>
      </c>
      <c r="AB113" s="19"/>
      <c r="AC113" s="16" t="n">
        <v>286.841666666667</v>
      </c>
      <c r="AD113" s="19"/>
      <c r="AE113" s="19"/>
      <c r="AF113" s="19"/>
      <c r="AG113" s="19"/>
      <c r="AH113" s="19"/>
      <c r="AI113" s="19" t="n">
        <f aca="false">(M113/AA113)*100</f>
        <v>18.9248554913295</v>
      </c>
      <c r="AJ113" s="19" t="n">
        <f aca="false">(Q113/AA113)*100</f>
        <v>13.9884393063584</v>
      </c>
      <c r="AK113" s="19" t="n">
        <f aca="false">(U113/AA113)*0.1</f>
        <v>26.050418265896</v>
      </c>
      <c r="AL113" s="19" t="n">
        <f aca="false">(W113/AA113)*100</f>
        <v>43.1410404624277</v>
      </c>
      <c r="AM113" s="19"/>
      <c r="AN113" s="33" t="n">
        <f aca="false">AL113</f>
        <v>43.1410404624277</v>
      </c>
      <c r="AO113" s="19"/>
      <c r="AP113" s="16"/>
    </row>
    <row r="114" customFormat="false" ht="15" hidden="false" customHeight="false" outlineLevel="0" collapsed="false">
      <c r="A114" s="15" t="n">
        <v>1988</v>
      </c>
      <c r="B114" s="15"/>
      <c r="C114" s="15"/>
      <c r="D114" s="15"/>
      <c r="E114" s="15"/>
      <c r="F114" s="16"/>
      <c r="G114" s="16"/>
      <c r="H114" s="19"/>
      <c r="I114" s="19"/>
      <c r="J114" s="19"/>
      <c r="K114" s="19"/>
      <c r="L114" s="17" t="n">
        <v>2258</v>
      </c>
      <c r="M114" s="31" t="n">
        <v>246.9</v>
      </c>
      <c r="N114" s="17" t="n">
        <v>2970</v>
      </c>
      <c r="O114" s="19" t="n">
        <v>281.8</v>
      </c>
      <c r="P114" s="17" t="n">
        <f aca="false">N114-R114</f>
        <v>1696</v>
      </c>
      <c r="Q114" s="19" t="n">
        <f aca="false">O114-S114</f>
        <v>166</v>
      </c>
      <c r="R114" s="17" t="n">
        <v>1274</v>
      </c>
      <c r="S114" s="19" t="n">
        <v>115.8</v>
      </c>
      <c r="T114" s="17" t="n">
        <v>2359</v>
      </c>
      <c r="U114" s="19" t="n">
        <v>212644.997</v>
      </c>
      <c r="V114" s="17" t="n">
        <v>4443</v>
      </c>
      <c r="W114" s="19" t="n">
        <v>586.05</v>
      </c>
      <c r="X114" s="19"/>
      <c r="Y114" s="15"/>
      <c r="Z114" s="16" t="n">
        <v>918.5</v>
      </c>
      <c r="AA114" s="26" t="n">
        <f aca="false">Z114</f>
        <v>918.5</v>
      </c>
      <c r="AB114" s="19"/>
      <c r="AC114" s="16" t="n">
        <v>265.783333333333</v>
      </c>
      <c r="AD114" s="19"/>
      <c r="AE114" s="19"/>
      <c r="AF114" s="19"/>
      <c r="AG114" s="19"/>
      <c r="AH114" s="19"/>
      <c r="AI114" s="19" t="n">
        <f aca="false">(M114/AA114)*100</f>
        <v>26.8807838867719</v>
      </c>
      <c r="AJ114" s="19" t="n">
        <f aca="false">(Q114/AA114)*100</f>
        <v>18.0729450190528</v>
      </c>
      <c r="AK114" s="19" t="n">
        <f aca="false">(U114/AA114)*0.1</f>
        <v>23.1513333696244</v>
      </c>
      <c r="AL114" s="19" t="n">
        <f aca="false">(W114/AA114)*100</f>
        <v>63.80511703865</v>
      </c>
      <c r="AM114" s="19"/>
      <c r="AN114" s="33" t="n">
        <f aca="false">AL114</f>
        <v>63.80511703865</v>
      </c>
      <c r="AO114" s="19"/>
      <c r="AP114" s="16"/>
    </row>
    <row r="115" customFormat="false" ht="15" hidden="false" customHeight="false" outlineLevel="0" collapsed="false">
      <c r="A115" s="15" t="n">
        <v>1989</v>
      </c>
      <c r="B115" s="15"/>
      <c r="C115" s="15"/>
      <c r="D115" s="15"/>
      <c r="E115" s="15"/>
      <c r="F115" s="16"/>
      <c r="G115" s="16"/>
      <c r="H115" s="19"/>
      <c r="I115" s="19"/>
      <c r="J115" s="19"/>
      <c r="K115" s="19"/>
      <c r="L115" s="17" t="n">
        <v>2366</v>
      </c>
      <c r="M115" s="31" t="n">
        <v>221.1</v>
      </c>
      <c r="N115" s="17" t="n">
        <v>3752</v>
      </c>
      <c r="O115" s="19" t="n">
        <v>316.8</v>
      </c>
      <c r="P115" s="17" t="n">
        <f aca="false">N115-R115</f>
        <v>2137</v>
      </c>
      <c r="Q115" s="19" t="n">
        <f aca="false">O115-S115</f>
        <v>221.9</v>
      </c>
      <c r="R115" s="17" t="n">
        <v>1615</v>
      </c>
      <c r="S115" s="19" t="n">
        <v>94.9</v>
      </c>
      <c r="T115" s="17" t="n">
        <v>2370</v>
      </c>
      <c r="U115" s="19" t="n">
        <v>330228.504</v>
      </c>
      <c r="V115" s="17" t="n">
        <v>5840</v>
      </c>
      <c r="W115" s="19" t="n">
        <v>466.09</v>
      </c>
      <c r="X115" s="19"/>
      <c r="Y115" s="15"/>
      <c r="Z115" s="16" t="n">
        <v>972</v>
      </c>
      <c r="AA115" s="26" t="n">
        <f aca="false">Z115</f>
        <v>972</v>
      </c>
      <c r="AB115" s="19"/>
      <c r="AC115" s="16" t="n">
        <v>322.833333333333</v>
      </c>
      <c r="AD115" s="19"/>
      <c r="AE115" s="19"/>
      <c r="AF115" s="19"/>
      <c r="AG115" s="19"/>
      <c r="AH115" s="19"/>
      <c r="AI115" s="19" t="n">
        <f aca="false">(M115/AA115)*100</f>
        <v>22.7469135802469</v>
      </c>
      <c r="AJ115" s="19" t="n">
        <f aca="false">(Q115/AA115)*100</f>
        <v>22.8292181069959</v>
      </c>
      <c r="AK115" s="19" t="n">
        <f aca="false">(U115/AA115)*0.1</f>
        <v>33.9741259259259</v>
      </c>
      <c r="AL115" s="19" t="n">
        <f aca="false">(W115/AA115)*100</f>
        <v>47.951646090535</v>
      </c>
      <c r="AM115" s="19"/>
      <c r="AN115" s="33" t="n">
        <f aca="false">AL115</f>
        <v>47.951646090535</v>
      </c>
      <c r="AO115" s="19"/>
      <c r="AP115" s="16"/>
    </row>
    <row r="116" customFormat="false" ht="15" hidden="false" customHeight="false" outlineLevel="0" collapsed="false">
      <c r="A116" s="15" t="n">
        <v>1990</v>
      </c>
      <c r="B116" s="15"/>
      <c r="C116" s="15"/>
      <c r="D116" s="15"/>
      <c r="E116" s="15"/>
      <c r="F116" s="16"/>
      <c r="G116" s="16"/>
      <c r="H116" s="19"/>
      <c r="I116" s="19"/>
      <c r="J116" s="19"/>
      <c r="K116" s="19"/>
      <c r="L116" s="17" t="n">
        <v>2074</v>
      </c>
      <c r="M116" s="31" t="n">
        <v>108.2</v>
      </c>
      <c r="N116" s="17" t="n">
        <v>4239</v>
      </c>
      <c r="O116" s="19" t="n">
        <v>205.6</v>
      </c>
      <c r="P116" s="17" t="n">
        <f aca="false">N116-R116</f>
        <v>2332</v>
      </c>
      <c r="Q116" s="19" t="n">
        <f aca="false">O116-S116</f>
        <v>114.8</v>
      </c>
      <c r="R116" s="17" t="n">
        <v>1907</v>
      </c>
      <c r="S116" s="19" t="n">
        <v>90.8</v>
      </c>
      <c r="T116" s="17" t="n">
        <v>2359</v>
      </c>
      <c r="U116" s="19" t="n">
        <v>212644.997</v>
      </c>
      <c r="V116" s="17" t="n">
        <v>5982</v>
      </c>
      <c r="W116" s="19" t="n">
        <v>254.16</v>
      </c>
      <c r="X116" s="19"/>
      <c r="Y116" s="15"/>
      <c r="Z116" s="16" t="n">
        <v>978.9</v>
      </c>
      <c r="AA116" s="26" t="n">
        <f aca="false">Z116</f>
        <v>978.9</v>
      </c>
      <c r="AB116" s="19"/>
      <c r="AC116" s="16" t="n">
        <v>334.5875</v>
      </c>
      <c r="AD116" s="19"/>
      <c r="AE116" s="19"/>
      <c r="AF116" s="19"/>
      <c r="AG116" s="19"/>
      <c r="AH116" s="19"/>
      <c r="AI116" s="19" t="n">
        <f aca="false">(M116/AA116)*100</f>
        <v>11.0532230054142</v>
      </c>
      <c r="AJ116" s="19" t="n">
        <f aca="false">(Q116/AA116)*100</f>
        <v>11.7274491776484</v>
      </c>
      <c r="AK116" s="19" t="n">
        <f aca="false">(U116/AA116)*0.1</f>
        <v>21.7228518745531</v>
      </c>
      <c r="AL116" s="19" t="n">
        <f aca="false">(W116/AA116)*100</f>
        <v>25.9638369598529</v>
      </c>
      <c r="AM116" s="19"/>
      <c r="AN116" s="33" t="n">
        <f aca="false">AL116</f>
        <v>25.9638369598529</v>
      </c>
      <c r="AO116" s="19"/>
      <c r="AP116" s="16"/>
    </row>
    <row r="117" customFormat="false" ht="15" hidden="false" customHeight="false" outlineLevel="0" collapsed="false">
      <c r="A117" s="15" t="n">
        <v>1991</v>
      </c>
      <c r="B117" s="15"/>
      <c r="C117" s="15"/>
      <c r="D117" s="15"/>
      <c r="E117" s="15"/>
      <c r="F117" s="16"/>
      <c r="G117" s="16"/>
      <c r="H117" s="19"/>
      <c r="I117" s="19"/>
      <c r="J117" s="19"/>
      <c r="K117" s="19"/>
      <c r="L117" s="17" t="n">
        <v>1877</v>
      </c>
      <c r="M117" s="31" t="n">
        <v>71.2</v>
      </c>
      <c r="N117" s="17" t="n">
        <v>3446</v>
      </c>
      <c r="O117" s="19" t="n">
        <v>141.5</v>
      </c>
      <c r="P117" s="17" t="n">
        <f aca="false">N117-R117</f>
        <v>1687</v>
      </c>
      <c r="Q117" s="19" t="n">
        <f aca="false">O117-S117</f>
        <v>80.1</v>
      </c>
      <c r="R117" s="17" t="n">
        <v>1759</v>
      </c>
      <c r="S117" s="19" t="n">
        <v>61.4</v>
      </c>
      <c r="T117" s="17" t="n">
        <v>2178</v>
      </c>
      <c r="U117" s="19" t="n">
        <v>145300.985</v>
      </c>
      <c r="V117" s="17" t="n">
        <v>5702</v>
      </c>
      <c r="W117" s="19" t="n">
        <v>176.99</v>
      </c>
      <c r="X117" s="19"/>
      <c r="Y117" s="15"/>
      <c r="Z117" s="16" t="n">
        <v>944.7</v>
      </c>
      <c r="AA117" s="26" t="n">
        <f aca="false">Z117</f>
        <v>944.7</v>
      </c>
      <c r="AB117" s="19"/>
      <c r="AC117" s="16" t="n">
        <v>376.1775</v>
      </c>
      <c r="AD117" s="19"/>
      <c r="AE117" s="19"/>
      <c r="AF117" s="19"/>
      <c r="AG117" s="19"/>
      <c r="AH117" s="19"/>
      <c r="AI117" s="19" t="n">
        <f aca="false">(M117/AA117)*100</f>
        <v>7.53678416428496</v>
      </c>
      <c r="AJ117" s="19" t="n">
        <f aca="false">(Q117/AA117)*100</f>
        <v>8.47888218482058</v>
      </c>
      <c r="AK117" s="19" t="n">
        <f aca="false">(U117/AA117)*0.1</f>
        <v>15.3806483539748</v>
      </c>
      <c r="AL117" s="19" t="n">
        <f aca="false">(W117/AA117)*100</f>
        <v>18.7350481634381</v>
      </c>
      <c r="AM117" s="19"/>
      <c r="AN117" s="33" t="n">
        <f aca="false">AL117</f>
        <v>18.7350481634381</v>
      </c>
      <c r="AO117" s="19"/>
      <c r="AP117" s="16"/>
    </row>
    <row r="118" customFormat="false" ht="15" hidden="false" customHeight="false" outlineLevel="0" collapsed="false">
      <c r="A118" s="15" t="n">
        <v>1992</v>
      </c>
      <c r="B118" s="15"/>
      <c r="C118" s="15"/>
      <c r="D118" s="15"/>
      <c r="E118" s="15"/>
      <c r="F118" s="16"/>
      <c r="G118" s="16"/>
      <c r="H118" s="19"/>
      <c r="I118" s="19"/>
      <c r="J118" s="19"/>
      <c r="K118" s="19"/>
      <c r="L118" s="17" t="n">
        <v>2574</v>
      </c>
      <c r="M118" s="31" t="n">
        <v>96.7</v>
      </c>
      <c r="N118" s="17" t="n">
        <v>3502</v>
      </c>
      <c r="O118" s="19" t="n">
        <v>125.3</v>
      </c>
      <c r="P118" s="17" t="n">
        <f aca="false">N118-R118</f>
        <v>1904</v>
      </c>
      <c r="Q118" s="19" t="n">
        <f aca="false">O118-S118</f>
        <v>68.1</v>
      </c>
      <c r="R118" s="17" t="n">
        <v>1598</v>
      </c>
      <c r="S118" s="19" t="n">
        <v>57.2</v>
      </c>
      <c r="T118" s="17" t="n">
        <v>2503</v>
      </c>
      <c r="U118" s="19" t="n">
        <v>132865.164</v>
      </c>
      <c r="V118" s="17" t="n">
        <v>5915</v>
      </c>
      <c r="W118" s="19" t="n">
        <v>185.13</v>
      </c>
      <c r="X118" s="19"/>
      <c r="Y118" s="15"/>
      <c r="Z118" s="16" t="n">
        <v>996.7</v>
      </c>
      <c r="AA118" s="26" t="n">
        <f aca="false">Z118</f>
        <v>996.7</v>
      </c>
      <c r="AB118" s="19"/>
      <c r="AC118" s="16" t="n">
        <v>415.744166666667</v>
      </c>
      <c r="AD118" s="19"/>
      <c r="AE118" s="19"/>
      <c r="AF118" s="19"/>
      <c r="AG118" s="19"/>
      <c r="AH118" s="19"/>
      <c r="AI118" s="19" t="n">
        <f aca="false">(M118/AA118)*100</f>
        <v>9.70201665496137</v>
      </c>
      <c r="AJ118" s="19" t="n">
        <f aca="false">(Q118/AA118)*100</f>
        <v>6.83254740644126</v>
      </c>
      <c r="AK118" s="19" t="n">
        <f aca="false">(U118/AA118)*0.1</f>
        <v>13.3305070733421</v>
      </c>
      <c r="AL118" s="19" t="n">
        <f aca="false">(W118/AA118)*100</f>
        <v>18.5742951740744</v>
      </c>
      <c r="AM118" s="19"/>
      <c r="AN118" s="33" t="n">
        <f aca="false">AL118</f>
        <v>18.5742951740744</v>
      </c>
      <c r="AO118" s="19"/>
      <c r="AP118" s="16"/>
    </row>
    <row r="119" customFormat="false" ht="15" hidden="false" customHeight="false" outlineLevel="0" collapsed="false">
      <c r="A119" s="15" t="n">
        <v>1993</v>
      </c>
      <c r="B119" s="15"/>
      <c r="C119" s="15"/>
      <c r="D119" s="15"/>
      <c r="E119" s="15"/>
      <c r="F119" s="16"/>
      <c r="G119" s="16"/>
      <c r="H119" s="19"/>
      <c r="I119" s="19"/>
      <c r="J119" s="19"/>
      <c r="K119" s="19"/>
      <c r="L119" s="17" t="n">
        <v>2663</v>
      </c>
      <c r="M119" s="31" t="n">
        <v>176.4</v>
      </c>
      <c r="N119" s="17" t="n">
        <v>3722</v>
      </c>
      <c r="O119" s="19" t="n">
        <v>420.4</v>
      </c>
      <c r="P119" s="17" t="n">
        <f aca="false">N119-R119</f>
        <v>1729</v>
      </c>
      <c r="Q119" s="19" t="n">
        <f aca="false">O119-S119</f>
        <v>207</v>
      </c>
      <c r="R119" s="17" t="n">
        <v>1993</v>
      </c>
      <c r="S119" s="19" t="n">
        <v>213.4</v>
      </c>
      <c r="T119" s="17" t="n">
        <v>2946</v>
      </c>
      <c r="U119" s="19" t="n">
        <v>194134.216</v>
      </c>
      <c r="V119" s="17" t="n">
        <v>6782</v>
      </c>
      <c r="W119" s="19" t="n">
        <v>317.61</v>
      </c>
      <c r="X119" s="19"/>
      <c r="Y119" s="15"/>
      <c r="Z119" s="16" t="n">
        <v>1086</v>
      </c>
      <c r="AA119" s="26" t="n">
        <f aca="false">Z119</f>
        <v>1086</v>
      </c>
      <c r="AB119" s="19"/>
      <c r="AC119" s="16" t="n">
        <v>451.406666666667</v>
      </c>
      <c r="AD119" s="19"/>
      <c r="AE119" s="19"/>
      <c r="AF119" s="19"/>
      <c r="AG119" s="19"/>
      <c r="AH119" s="19"/>
      <c r="AI119" s="19" t="n">
        <f aca="false">(M119/AA119)*100</f>
        <v>16.2430939226519</v>
      </c>
      <c r="AJ119" s="19" t="n">
        <f aca="false">(Q119/AA119)*100</f>
        <v>19.060773480663</v>
      </c>
      <c r="AK119" s="19" t="n">
        <f aca="false">(U119/AA119)*0.1</f>
        <v>17.8760788213628</v>
      </c>
      <c r="AL119" s="19" t="n">
        <f aca="false">(W119/AA119)*100</f>
        <v>29.2458563535912</v>
      </c>
      <c r="AM119" s="19"/>
      <c r="AN119" s="33" t="n">
        <f aca="false">AL119</f>
        <v>29.2458563535912</v>
      </c>
      <c r="AO119" s="19"/>
      <c r="AP119" s="16"/>
    </row>
    <row r="120" customFormat="false" ht="15" hidden="false" customHeight="false" outlineLevel="0" collapsed="false">
      <c r="A120" s="15" t="n">
        <v>1994</v>
      </c>
      <c r="B120" s="15"/>
      <c r="C120" s="15"/>
      <c r="D120" s="15"/>
      <c r="E120" s="15"/>
      <c r="F120" s="16"/>
      <c r="G120" s="16"/>
      <c r="H120" s="19"/>
      <c r="I120" s="19"/>
      <c r="J120" s="19"/>
      <c r="K120" s="19"/>
      <c r="L120" s="17" t="n">
        <v>2997</v>
      </c>
      <c r="M120" s="31" t="n">
        <v>226.7</v>
      </c>
      <c r="N120" s="17" t="n">
        <v>4383</v>
      </c>
      <c r="O120" s="19" t="n">
        <v>524.9</v>
      </c>
      <c r="P120" s="17" t="n">
        <f aca="false">N120-R120</f>
        <v>2378</v>
      </c>
      <c r="Q120" s="19" t="n">
        <f aca="false">O120-S120</f>
        <v>288</v>
      </c>
      <c r="R120" s="17" t="n">
        <v>2005</v>
      </c>
      <c r="S120" s="19" t="n">
        <v>236.9</v>
      </c>
      <c r="T120" s="17" t="n">
        <v>3704</v>
      </c>
      <c r="U120" s="19" t="n">
        <v>298867.673999999</v>
      </c>
      <c r="V120" s="17" t="n">
        <v>8076</v>
      </c>
      <c r="W120" s="19" t="n">
        <v>414.7</v>
      </c>
      <c r="X120" s="19"/>
      <c r="Y120" s="15"/>
      <c r="Z120" s="16" t="n">
        <v>1192.7</v>
      </c>
      <c r="AA120" s="26" t="n">
        <f aca="false">Z120</f>
        <v>1192.7</v>
      </c>
      <c r="AB120" s="19"/>
      <c r="AC120" s="16" t="n">
        <v>460.329166666667</v>
      </c>
      <c r="AD120" s="19"/>
      <c r="AE120" s="19"/>
      <c r="AF120" s="19"/>
      <c r="AG120" s="19"/>
      <c r="AH120" s="19"/>
      <c r="AI120" s="19" t="n">
        <f aca="false">(M120/AA120)*100</f>
        <v>19.0072943741092</v>
      </c>
      <c r="AJ120" s="19" t="n">
        <f aca="false">(Q120/AA120)*100</f>
        <v>24.1468936027501</v>
      </c>
      <c r="AK120" s="19" t="n">
        <f aca="false">(U120/AA120)*0.1</f>
        <v>25.0580761297895</v>
      </c>
      <c r="AL120" s="19" t="n">
        <f aca="false">(W120/AA120)*100</f>
        <v>34.7698499203488</v>
      </c>
      <c r="AM120" s="19"/>
      <c r="AN120" s="33" t="n">
        <f aca="false">AL120</f>
        <v>34.7698499203488</v>
      </c>
      <c r="AO120" s="19"/>
      <c r="AP120" s="16"/>
    </row>
    <row r="121" customFormat="false" ht="15" hidden="false" customHeight="false" outlineLevel="0" collapsed="false">
      <c r="A121" s="15" t="n">
        <v>1995</v>
      </c>
      <c r="B121" s="15"/>
      <c r="C121" s="15"/>
      <c r="D121" s="15"/>
      <c r="E121" s="15"/>
      <c r="F121" s="16"/>
      <c r="G121" s="16"/>
      <c r="H121" s="19"/>
      <c r="I121" s="19"/>
      <c r="J121" s="19"/>
      <c r="K121" s="19"/>
      <c r="L121" s="17" t="n">
        <v>3510</v>
      </c>
      <c r="M121" s="31" t="n">
        <v>356</v>
      </c>
      <c r="N121" s="17" t="n">
        <v>4981</v>
      </c>
      <c r="O121" s="19" t="n">
        <v>895.8</v>
      </c>
      <c r="P121" s="17" t="n">
        <f aca="false">N121-R121</f>
        <v>2754</v>
      </c>
      <c r="Q121" s="19" t="n">
        <f aca="false">O121-S121</f>
        <v>530.5</v>
      </c>
      <c r="R121" s="17" t="n">
        <v>2227</v>
      </c>
      <c r="S121" s="19" t="n">
        <v>365.3</v>
      </c>
      <c r="T121" s="17" t="n">
        <v>4200</v>
      </c>
      <c r="U121" s="19" t="n">
        <v>426264.845000001</v>
      </c>
      <c r="V121" s="17" t="n">
        <v>9368</v>
      </c>
      <c r="W121" s="19" t="n">
        <v>666.58</v>
      </c>
      <c r="X121" s="19"/>
      <c r="Y121" s="15"/>
      <c r="Z121" s="16" t="n">
        <v>1286.3</v>
      </c>
      <c r="AA121" s="26" t="n">
        <f aca="false">Z121</f>
        <v>1286.3</v>
      </c>
      <c r="AB121" s="19"/>
      <c r="AC121" s="16" t="n">
        <v>541.638333333333</v>
      </c>
      <c r="AD121" s="19"/>
      <c r="AE121" s="19"/>
      <c r="AF121" s="19"/>
      <c r="AG121" s="19"/>
      <c r="AH121" s="19"/>
      <c r="AI121" s="19" t="n">
        <f aca="false">(M121/AA121)*100</f>
        <v>27.6762808054109</v>
      </c>
      <c r="AJ121" s="19" t="n">
        <f aca="false">(Q121/AA121)*100</f>
        <v>41.242322941771</v>
      </c>
      <c r="AK121" s="19" t="n">
        <f aca="false">(U121/AA121)*0.1</f>
        <v>33.1388358081319</v>
      </c>
      <c r="AL121" s="19" t="n">
        <f aca="false">(W121/AA121)*100</f>
        <v>51.8215035372775</v>
      </c>
      <c r="AM121" s="19"/>
      <c r="AN121" s="33" t="n">
        <f aca="false">AL121</f>
        <v>51.8215035372775</v>
      </c>
      <c r="AO121" s="19"/>
      <c r="AP121" s="16"/>
    </row>
    <row r="122" customFormat="false" ht="15" hidden="false" customHeight="false" outlineLevel="0" collapsed="false">
      <c r="A122" s="15" t="n">
        <v>1996</v>
      </c>
      <c r="B122" s="15"/>
      <c r="C122" s="15"/>
      <c r="D122" s="15"/>
      <c r="E122" s="15"/>
      <c r="F122" s="16"/>
      <c r="G122" s="16"/>
      <c r="H122" s="19"/>
      <c r="I122" s="19"/>
      <c r="J122" s="19"/>
      <c r="K122" s="19"/>
      <c r="L122" s="17" t="n">
        <v>5848</v>
      </c>
      <c r="M122" s="31" t="n">
        <v>494.9</v>
      </c>
      <c r="N122" s="17" t="n">
        <v>5639</v>
      </c>
      <c r="O122" s="19" t="n">
        <v>1059.3</v>
      </c>
      <c r="P122" s="17" t="n">
        <f aca="false">N122-R122</f>
        <v>3216</v>
      </c>
      <c r="Q122" s="19" t="n">
        <f aca="false">O122-S122</f>
        <v>740.3</v>
      </c>
      <c r="R122" s="17" t="n">
        <v>2423</v>
      </c>
      <c r="S122" s="19" t="n">
        <v>319</v>
      </c>
      <c r="T122" s="17" t="n">
        <v>4924</v>
      </c>
      <c r="U122" s="19" t="n">
        <v>638760.299</v>
      </c>
      <c r="V122" s="17" t="n">
        <v>11856</v>
      </c>
      <c r="W122" s="19" t="n">
        <v>750.39</v>
      </c>
      <c r="X122" s="19"/>
      <c r="Y122" s="15"/>
      <c r="Z122" s="16" t="n">
        <v>1401.3</v>
      </c>
      <c r="AA122" s="26" t="n">
        <f aca="false">Z122</f>
        <v>1401.3</v>
      </c>
      <c r="AB122" s="19"/>
      <c r="AC122" s="16" t="n">
        <v>670.828333333333</v>
      </c>
      <c r="AD122" s="19"/>
      <c r="AE122" s="19"/>
      <c r="AF122" s="19"/>
      <c r="AG122" s="19"/>
      <c r="AH122" s="19"/>
      <c r="AI122" s="19" t="n">
        <f aca="false">(M122/AA122)*100</f>
        <v>35.3172054520802</v>
      </c>
      <c r="AJ122" s="19" t="n">
        <f aca="false">(Q122/AA122)*100</f>
        <v>52.8295154499393</v>
      </c>
      <c r="AK122" s="19" t="n">
        <f aca="false">(U122/AA122)*0.1</f>
        <v>45.5834081923928</v>
      </c>
      <c r="AL122" s="19" t="n">
        <f aca="false">(W122/AA122)*100</f>
        <v>53.5495611218155</v>
      </c>
      <c r="AM122" s="19"/>
      <c r="AN122" s="33" t="n">
        <f aca="false">AL122</f>
        <v>53.5495611218155</v>
      </c>
      <c r="AO122" s="19"/>
      <c r="AP122" s="16"/>
    </row>
    <row r="123" customFormat="false" ht="15" hidden="false" customHeight="false" outlineLevel="0" collapsed="false">
      <c r="A123" s="15" t="n">
        <v>1997</v>
      </c>
      <c r="B123" s="15"/>
      <c r="C123" s="15"/>
      <c r="D123" s="15"/>
      <c r="E123" s="15"/>
      <c r="F123" s="16"/>
      <c r="G123" s="16"/>
      <c r="H123" s="19"/>
      <c r="I123" s="19"/>
      <c r="J123" s="19"/>
      <c r="K123" s="19"/>
      <c r="L123" s="17" t="n">
        <v>7800</v>
      </c>
      <c r="M123" s="31" t="n">
        <v>657.1</v>
      </c>
      <c r="N123" s="17" t="n">
        <v>8770</v>
      </c>
      <c r="O123" s="19" t="n">
        <v>1610.3</v>
      </c>
      <c r="P123" s="17" t="n">
        <f aca="false">N123-R123</f>
        <v>5581</v>
      </c>
      <c r="Q123" s="19" t="n">
        <f aca="false">O123-S123</f>
        <v>994.1</v>
      </c>
      <c r="R123" s="17" t="n">
        <v>3189</v>
      </c>
      <c r="S123" s="19" t="n">
        <v>616.2</v>
      </c>
      <c r="T123" s="17" t="n">
        <v>5354</v>
      </c>
      <c r="U123" s="19" t="n">
        <v>740773.848999999</v>
      </c>
      <c r="V123" s="17" t="n">
        <v>13147</v>
      </c>
      <c r="W123" s="19" t="n">
        <v>1116.22</v>
      </c>
      <c r="X123" s="19"/>
      <c r="Y123" s="15"/>
      <c r="Z123" s="16" t="n">
        <v>1524.7</v>
      </c>
      <c r="AA123" s="26" t="n">
        <f aca="false">Z123</f>
        <v>1524.7</v>
      </c>
      <c r="AB123" s="19"/>
      <c r="AC123" s="16" t="n">
        <v>872.673333333333</v>
      </c>
      <c r="AD123" s="19"/>
      <c r="AE123" s="19"/>
      <c r="AF123" s="19"/>
      <c r="AG123" s="19"/>
      <c r="AH123" s="19"/>
      <c r="AI123" s="19" t="n">
        <f aca="false">(M123/AA123)*100</f>
        <v>43.0970026890536</v>
      </c>
      <c r="AJ123" s="19" t="n">
        <f aca="false">(Q123/AA123)*100</f>
        <v>65.1997114186397</v>
      </c>
      <c r="AK123" s="19" t="n">
        <f aca="false">(U123/AA123)*0.1</f>
        <v>48.5848920443365</v>
      </c>
      <c r="AL123" s="19" t="n">
        <f aca="false">(W123/AA123)*100</f>
        <v>73.2091558995212</v>
      </c>
      <c r="AM123" s="19"/>
      <c r="AN123" s="33" t="n">
        <f aca="false">AL123</f>
        <v>73.2091558995212</v>
      </c>
      <c r="AO123" s="19"/>
      <c r="AP123" s="16"/>
    </row>
    <row r="124" customFormat="false" ht="15" hidden="false" customHeight="false" outlineLevel="0" collapsed="false">
      <c r="A124" s="15" t="n">
        <v>1998</v>
      </c>
      <c r="B124" s="15"/>
      <c r="C124" s="15"/>
      <c r="D124" s="15"/>
      <c r="E124" s="15"/>
      <c r="F124" s="16"/>
      <c r="G124" s="16"/>
      <c r="H124" s="19"/>
      <c r="I124" s="19"/>
      <c r="J124" s="19"/>
      <c r="K124" s="19"/>
      <c r="L124" s="17" t="n">
        <v>7809</v>
      </c>
      <c r="M124" s="31" t="n">
        <v>1191.9</v>
      </c>
      <c r="N124" s="17" t="n">
        <v>9634</v>
      </c>
      <c r="O124" s="19" t="n">
        <v>2480.1661</v>
      </c>
      <c r="P124" s="17" t="n">
        <f aca="false">N124-R124</f>
        <v>6330</v>
      </c>
      <c r="Q124" s="19" t="n">
        <f aca="false">O124-S124</f>
        <v>1925.3661</v>
      </c>
      <c r="R124" s="17" t="n">
        <v>3304</v>
      </c>
      <c r="S124" s="19" t="n">
        <v>554.8</v>
      </c>
      <c r="T124" s="17" t="n">
        <v>5582</v>
      </c>
      <c r="U124" s="19" t="n">
        <v>1350564.583</v>
      </c>
      <c r="V124" s="17" t="n">
        <v>14780</v>
      </c>
      <c r="W124" s="19" t="n">
        <v>1816.41</v>
      </c>
      <c r="X124" s="19"/>
      <c r="Y124" s="15"/>
      <c r="Z124" s="16" t="n">
        <v>1673</v>
      </c>
      <c r="AA124" s="26" t="n">
        <f aca="false">Z124</f>
        <v>1673</v>
      </c>
      <c r="AB124" s="19"/>
      <c r="AC124" s="16" t="n">
        <v>1084.31083333333</v>
      </c>
      <c r="AD124" s="19"/>
      <c r="AE124" s="19"/>
      <c r="AF124" s="19"/>
      <c r="AG124" s="19"/>
      <c r="AH124" s="19"/>
      <c r="AI124" s="19" t="n">
        <f aca="false">(M124/AA124)*100</f>
        <v>71.243275552899</v>
      </c>
      <c r="AJ124" s="19" t="n">
        <f aca="false">(Q124/AA124)*100</f>
        <v>115.084644351464</v>
      </c>
      <c r="AK124" s="19" t="n">
        <f aca="false">(U124/AA124)*0.1</f>
        <v>80.7271119545725</v>
      </c>
      <c r="AL124" s="19" t="n">
        <f aca="false">(W124/AA124)*100</f>
        <v>108.57202630006</v>
      </c>
      <c r="AM124" s="19"/>
      <c r="AN124" s="33" t="n">
        <f aca="false">AL124</f>
        <v>108.57202630006</v>
      </c>
      <c r="AO124" s="19"/>
      <c r="AP124" s="16"/>
    </row>
    <row r="125" customFormat="false" ht="15" hidden="false" customHeight="false" outlineLevel="0" collapsed="false">
      <c r="A125" s="15" t="n">
        <v>1999</v>
      </c>
      <c r="B125" s="15"/>
      <c r="C125" s="15"/>
      <c r="D125" s="15"/>
      <c r="E125" s="15"/>
      <c r="F125" s="16"/>
      <c r="G125" s="16"/>
      <c r="H125" s="19"/>
      <c r="I125" s="19"/>
      <c r="J125" s="19"/>
      <c r="K125" s="19"/>
      <c r="L125" s="17" t="n">
        <v>9278</v>
      </c>
      <c r="M125" s="31" t="n">
        <v>1425.9</v>
      </c>
      <c r="N125" s="17" t="n">
        <v>9599</v>
      </c>
      <c r="O125" s="19" t="n">
        <v>3401.6032</v>
      </c>
      <c r="P125" s="17" t="n">
        <f aca="false">N125-R125</f>
        <v>6415</v>
      </c>
      <c r="Q125" s="19" t="n">
        <f aca="false">O125-S125</f>
        <v>2723.8756</v>
      </c>
      <c r="R125" s="17" t="n">
        <v>3184</v>
      </c>
      <c r="S125" s="19" t="n">
        <v>677.7276</v>
      </c>
      <c r="T125" s="17" t="n">
        <v>4750</v>
      </c>
      <c r="U125" s="19" t="n">
        <v>1297045.316</v>
      </c>
      <c r="V125" s="17" t="n">
        <v>13245</v>
      </c>
      <c r="W125" s="19" t="n">
        <v>2138.18</v>
      </c>
      <c r="X125" s="19"/>
      <c r="Y125" s="15"/>
      <c r="Z125" s="16" t="n">
        <v>1826.2</v>
      </c>
      <c r="AA125" s="26" t="n">
        <f aca="false">Z125</f>
        <v>1826.2</v>
      </c>
      <c r="AB125" s="19"/>
      <c r="AC125" s="16" t="n">
        <v>1326.06083333333</v>
      </c>
      <c r="AD125" s="19"/>
      <c r="AE125" s="19"/>
      <c r="AF125" s="19"/>
      <c r="AG125" s="19"/>
      <c r="AH125" s="19"/>
      <c r="AI125" s="19" t="n">
        <f aca="false">(M125/AA125)*100</f>
        <v>78.0801664658854</v>
      </c>
      <c r="AJ125" s="19" t="n">
        <f aca="false">(Q125/AA125)*100</f>
        <v>149.15538276202</v>
      </c>
      <c r="AK125" s="19" t="n">
        <f aca="false">(U125/AA125)*0.1</f>
        <v>71.0242753258131</v>
      </c>
      <c r="AL125" s="19" t="n">
        <f aca="false">(W125/AA125)*100</f>
        <v>117.083561493812</v>
      </c>
      <c r="AM125" s="19"/>
      <c r="AN125" s="33" t="n">
        <f aca="false">AL125</f>
        <v>117.083561493812</v>
      </c>
      <c r="AO125" s="19"/>
      <c r="AP125" s="16"/>
    </row>
    <row r="126" customFormat="false" ht="15" hidden="false" customHeight="false" outlineLevel="0" collapsed="false">
      <c r="A126" s="15" t="n">
        <v>2000</v>
      </c>
      <c r="B126" s="15"/>
      <c r="C126" s="15"/>
      <c r="D126" s="15"/>
      <c r="E126" s="15"/>
      <c r="F126" s="16"/>
      <c r="G126" s="16"/>
      <c r="H126" s="19"/>
      <c r="I126" s="19"/>
      <c r="J126" s="19"/>
      <c r="K126" s="19"/>
      <c r="L126" s="17" t="n">
        <v>9566</v>
      </c>
      <c r="M126" s="31" t="n">
        <v>1325.7</v>
      </c>
      <c r="N126" s="17" t="n">
        <v>11169</v>
      </c>
      <c r="O126" s="19" t="n">
        <v>3439.9547</v>
      </c>
      <c r="P126" s="17" t="n">
        <f aca="false">N126-R126</f>
        <v>7672</v>
      </c>
      <c r="Q126" s="19" t="n">
        <f aca="false">O126-S126</f>
        <v>2548.1803</v>
      </c>
      <c r="R126" s="17" t="n">
        <v>3497</v>
      </c>
      <c r="S126" s="19" t="n">
        <v>891.7744</v>
      </c>
      <c r="T126" s="17" t="n">
        <v>4681</v>
      </c>
      <c r="U126" s="19" t="n">
        <v>1742858.169</v>
      </c>
      <c r="V126" s="17" t="n">
        <v>14114</v>
      </c>
      <c r="W126" s="19" t="n">
        <v>1965.81</v>
      </c>
      <c r="X126" s="19"/>
      <c r="Y126" s="15"/>
      <c r="Z126" s="16" t="n">
        <v>1983.9</v>
      </c>
      <c r="AA126" s="26" t="n">
        <f aca="false">Z126</f>
        <v>1983.9</v>
      </c>
      <c r="AB126" s="19"/>
      <c r="AC126" s="16" t="n">
        <v>1427.0075</v>
      </c>
      <c r="AD126" s="19"/>
      <c r="AE126" s="19"/>
      <c r="AF126" s="19"/>
      <c r="AG126" s="19"/>
      <c r="AH126" s="19"/>
      <c r="AI126" s="19" t="n">
        <f aca="false">(M126/AA126)*100</f>
        <v>66.8229245425677</v>
      </c>
      <c r="AJ126" s="19" t="n">
        <f aca="false">(Q126/AA126)*100</f>
        <v>128.442980997026</v>
      </c>
      <c r="AK126" s="19" t="n">
        <f aca="false">(U126/AA126)*0.1</f>
        <v>87.8501017692425</v>
      </c>
      <c r="AL126" s="19" t="n">
        <f aca="false">(W126/AA126)*100</f>
        <v>99.088159685468</v>
      </c>
      <c r="AM126" s="19"/>
      <c r="AN126" s="33" t="n">
        <f aca="false">AL126</f>
        <v>99.088159685468</v>
      </c>
      <c r="AO126" s="19"/>
      <c r="AP126" s="16"/>
    </row>
    <row r="127" customFormat="false" ht="15" hidden="false" customHeight="false" outlineLevel="0" collapsed="false">
      <c r="A127" s="15" t="n">
        <v>2001</v>
      </c>
      <c r="B127" s="15"/>
      <c r="C127" s="15"/>
      <c r="D127" s="15"/>
      <c r="E127" s="15"/>
      <c r="F127" s="16"/>
      <c r="G127" s="16"/>
      <c r="H127" s="19"/>
      <c r="I127" s="19"/>
      <c r="J127" s="19"/>
      <c r="K127" s="19"/>
      <c r="L127" s="17" t="n">
        <v>8290</v>
      </c>
      <c r="M127" s="31" t="n">
        <v>699.4</v>
      </c>
      <c r="N127" s="17" t="n">
        <v>7713</v>
      </c>
      <c r="O127" s="19" t="n">
        <v>1687.6831</v>
      </c>
      <c r="P127" s="17" t="n">
        <f aca="false">N127-R127</f>
        <v>4897</v>
      </c>
      <c r="Q127" s="19" t="n">
        <f aca="false">O127-S127</f>
        <v>1043.486</v>
      </c>
      <c r="R127" s="17" t="n">
        <v>2816</v>
      </c>
      <c r="S127" s="19" t="n">
        <v>644.1971</v>
      </c>
      <c r="T127" s="17" t="n">
        <v>3421</v>
      </c>
      <c r="U127" s="19" t="n">
        <v>1154824.196</v>
      </c>
      <c r="V127" s="17" t="n">
        <v>9652</v>
      </c>
      <c r="W127" s="19" t="n">
        <v>1010.58</v>
      </c>
      <c r="X127" s="19"/>
      <c r="Y127" s="15"/>
      <c r="Z127" s="16" t="n">
        <v>1973.1</v>
      </c>
      <c r="AA127" s="26" t="n">
        <f aca="false">Z127</f>
        <v>1973.1</v>
      </c>
      <c r="AB127" s="19"/>
      <c r="AC127" s="16" t="n">
        <v>1192.07833333333</v>
      </c>
      <c r="AD127" s="19"/>
      <c r="AE127" s="19"/>
      <c r="AF127" s="19"/>
      <c r="AG127" s="19"/>
      <c r="AH127" s="19"/>
      <c r="AI127" s="19" t="n">
        <f aca="false">(M127/AA127)*100</f>
        <v>35.4467589073032</v>
      </c>
      <c r="AJ127" s="19" t="n">
        <f aca="false">(Q127/AA127)*100</f>
        <v>52.8856114743297</v>
      </c>
      <c r="AK127" s="19" t="n">
        <f aca="false">(U127/AA127)*0.1</f>
        <v>58.5284170087679</v>
      </c>
      <c r="AL127" s="19" t="n">
        <f aca="false">(W127/AA127)*100</f>
        <v>51.2178804926258</v>
      </c>
      <c r="AM127" s="19"/>
      <c r="AN127" s="33" t="n">
        <f aca="false">AL127</f>
        <v>51.2178804926258</v>
      </c>
      <c r="AO127" s="19"/>
      <c r="AP127" s="16"/>
    </row>
    <row r="128" customFormat="false" ht="15" hidden="false" customHeight="false" outlineLevel="0" collapsed="false">
      <c r="A128" s="15" t="n">
        <v>2002</v>
      </c>
      <c r="B128" s="15"/>
      <c r="C128" s="15"/>
      <c r="D128" s="15"/>
      <c r="E128" s="15"/>
      <c r="F128" s="16"/>
      <c r="G128" s="16"/>
      <c r="H128" s="19"/>
      <c r="I128" s="19"/>
      <c r="J128" s="19"/>
      <c r="K128" s="19"/>
      <c r="L128" s="17" t="n">
        <v>7303</v>
      </c>
      <c r="M128" s="31" t="n">
        <v>440.7</v>
      </c>
      <c r="N128" s="17" t="n">
        <v>7032</v>
      </c>
      <c r="O128" s="19" t="n">
        <v>1185.3315</v>
      </c>
      <c r="P128" s="17" t="n">
        <f aca="false">N128-R128</f>
        <v>4401</v>
      </c>
      <c r="Q128" s="19" t="n">
        <f aca="false">O128-S128</f>
        <v>712.7294</v>
      </c>
      <c r="R128" s="17" t="n">
        <v>2631</v>
      </c>
      <c r="S128" s="19" t="n">
        <v>472.6021</v>
      </c>
      <c r="T128" s="17" t="n">
        <v>3028</v>
      </c>
      <c r="U128" s="19" t="n">
        <v>597696.009</v>
      </c>
      <c r="V128" s="17" t="n">
        <v>8571</v>
      </c>
      <c r="W128" s="19" t="n">
        <v>520.54</v>
      </c>
      <c r="X128" s="19"/>
      <c r="Y128" s="15"/>
      <c r="Z128" s="16" t="n">
        <v>1910.4</v>
      </c>
      <c r="AA128" s="26" t="n">
        <f aca="false">Z128</f>
        <v>1910.4</v>
      </c>
      <c r="AB128" s="19"/>
      <c r="AC128" s="16" t="n">
        <v>995.63</v>
      </c>
      <c r="AD128" s="19"/>
      <c r="AE128" s="19"/>
      <c r="AF128" s="19"/>
      <c r="AG128" s="19"/>
      <c r="AH128" s="19"/>
      <c r="AI128" s="19" t="n">
        <f aca="false">(M128/AA128)*100</f>
        <v>23.0684673366834</v>
      </c>
      <c r="AJ128" s="19" t="n">
        <f aca="false">(Q128/AA128)*100</f>
        <v>37.3078622278057</v>
      </c>
      <c r="AK128" s="19" t="n">
        <f aca="false">(U128/AA128)*0.1</f>
        <v>31.2864326319096</v>
      </c>
      <c r="AL128" s="19" t="n">
        <f aca="false">(W128/AA128)*100</f>
        <v>27.2476968174204</v>
      </c>
      <c r="AM128" s="19"/>
      <c r="AN128" s="33" t="n">
        <f aca="false">AL128</f>
        <v>27.2476968174204</v>
      </c>
      <c r="AO128" s="19"/>
      <c r="AP128" s="16"/>
    </row>
    <row r="129" customFormat="false" ht="15" hidden="false" customHeight="false" outlineLevel="0" collapsed="false">
      <c r="A129" s="15" t="n">
        <v>2003</v>
      </c>
      <c r="B129" s="15"/>
      <c r="C129" s="15"/>
      <c r="D129" s="15"/>
      <c r="E129" s="15"/>
      <c r="F129" s="16"/>
      <c r="G129" s="16"/>
      <c r="H129" s="19"/>
      <c r="I129" s="19"/>
      <c r="J129" s="19"/>
      <c r="K129" s="19"/>
      <c r="L129" s="17" t="n">
        <v>7983</v>
      </c>
      <c r="M129" s="31" t="n">
        <v>504.6</v>
      </c>
      <c r="N129" s="17" t="n">
        <v>7743</v>
      </c>
      <c r="O129" s="19" t="n">
        <v>1318</v>
      </c>
      <c r="P129" s="17" t="n">
        <f aca="false">N129-R129</f>
        <v>4653</v>
      </c>
      <c r="Q129" s="19" t="n">
        <f aca="false">O129-S129</f>
        <v>817</v>
      </c>
      <c r="R129" s="17" t="n">
        <v>3090</v>
      </c>
      <c r="S129" s="19" t="n">
        <v>501</v>
      </c>
      <c r="T129" s="17" t="n">
        <v>3008</v>
      </c>
      <c r="U129" s="19" t="n">
        <v>517036.222</v>
      </c>
      <c r="V129" s="17" t="n">
        <v>9272</v>
      </c>
      <c r="W129" s="19" t="n">
        <v>668.86</v>
      </c>
      <c r="X129" s="19"/>
      <c r="Y129" s="15"/>
      <c r="Z129" s="16" t="n">
        <v>2013</v>
      </c>
      <c r="AA129" s="26" t="n">
        <f aca="false">Z129</f>
        <v>2013</v>
      </c>
      <c r="AB129" s="19"/>
      <c r="AC129" s="16" t="n">
        <v>963.689166666667</v>
      </c>
      <c r="AD129" s="19"/>
      <c r="AE129" s="19"/>
      <c r="AF129" s="19"/>
      <c r="AG129" s="19"/>
      <c r="AH129" s="19"/>
      <c r="AI129" s="19" t="n">
        <f aca="false">(M129/AA129)*100</f>
        <v>25.0670640834575</v>
      </c>
      <c r="AJ129" s="19" t="n">
        <f aca="false">(Q129/AA129)*100</f>
        <v>40.5861897665176</v>
      </c>
      <c r="AK129" s="19" t="n">
        <f aca="false">(U129/AA129)*0.1</f>
        <v>25.6848595131644</v>
      </c>
      <c r="AL129" s="19" t="n">
        <f aca="false">(W129/AA129)*100</f>
        <v>33.2270243417784</v>
      </c>
      <c r="AM129" s="19"/>
      <c r="AN129" s="33" t="n">
        <f aca="false">AL129</f>
        <v>33.2270243417784</v>
      </c>
      <c r="AO129" s="19"/>
      <c r="AP129" s="16"/>
    </row>
    <row r="130" customFormat="false" ht="15" hidden="false" customHeight="false" outlineLevel="0" collapsed="false">
      <c r="A130" s="15" t="n">
        <v>2004</v>
      </c>
      <c r="B130" s="15"/>
      <c r="C130" s="15"/>
      <c r="D130" s="15"/>
      <c r="E130" s="15"/>
      <c r="F130" s="16"/>
      <c r="G130" s="16"/>
      <c r="H130" s="19"/>
      <c r="I130" s="19"/>
      <c r="J130" s="19"/>
      <c r="K130" s="19"/>
      <c r="L130" s="17" t="n">
        <v>9783</v>
      </c>
      <c r="M130" s="31" t="n">
        <v>750.7</v>
      </c>
      <c r="N130" s="19"/>
      <c r="O130" s="19"/>
      <c r="P130" s="19"/>
      <c r="Q130" s="19"/>
      <c r="R130" s="19"/>
      <c r="S130" s="19"/>
      <c r="T130" s="17" t="n">
        <v>3079</v>
      </c>
      <c r="U130" s="19" t="n">
        <v>797187.838000002</v>
      </c>
      <c r="V130" s="17" t="n">
        <v>10744</v>
      </c>
      <c r="W130" s="19" t="n">
        <v>1006.42</v>
      </c>
      <c r="X130" s="19"/>
      <c r="Y130" s="15"/>
      <c r="Z130" s="16" t="n">
        <v>2217.2</v>
      </c>
      <c r="AA130" s="26" t="n">
        <f aca="false">Z130</f>
        <v>2217.2</v>
      </c>
      <c r="AB130" s="19"/>
      <c r="AC130" s="16" t="n">
        <v>1130.5475</v>
      </c>
      <c r="AD130" s="19"/>
      <c r="AE130" s="19"/>
      <c r="AF130" s="19"/>
      <c r="AG130" s="19"/>
      <c r="AH130" s="19"/>
      <c r="AI130" s="19" t="n">
        <f aca="false">(M130/AA130)*100</f>
        <v>33.8580191232185</v>
      </c>
      <c r="AJ130" s="19"/>
      <c r="AK130" s="19" t="n">
        <f aca="false">(U130/AA130)*0.1</f>
        <v>35.9547103554033</v>
      </c>
      <c r="AL130" s="19" t="n">
        <f aca="false">(W130/AA130)*100</f>
        <v>45.3914847555475</v>
      </c>
      <c r="AM130" s="19"/>
      <c r="AN130" s="33" t="n">
        <f aca="false">AL130</f>
        <v>45.3914847555475</v>
      </c>
      <c r="AO130" s="19"/>
      <c r="AP130" s="16"/>
    </row>
    <row r="131" customFormat="false" ht="15" hidden="false" customHeight="false" outlineLevel="0" collapsed="false">
      <c r="A131" s="15" t="n">
        <v>2005</v>
      </c>
      <c r="B131" s="15"/>
      <c r="C131" s="15"/>
      <c r="D131" s="15"/>
      <c r="E131" s="15"/>
      <c r="F131" s="16"/>
      <c r="G131" s="16"/>
      <c r="H131" s="19"/>
      <c r="I131" s="19"/>
      <c r="J131" s="19"/>
      <c r="K131" s="19"/>
      <c r="L131" s="17" t="n">
        <v>10332</v>
      </c>
      <c r="M131" s="31" t="n">
        <v>1011</v>
      </c>
      <c r="N131" s="19"/>
      <c r="O131" s="19"/>
      <c r="P131" s="19"/>
      <c r="Q131" s="19"/>
      <c r="R131" s="19"/>
      <c r="S131" s="19"/>
      <c r="T131" s="17" t="n">
        <v>3410</v>
      </c>
      <c r="U131" s="19" t="n">
        <v>889426.146000001</v>
      </c>
      <c r="V131" s="17" t="n">
        <v>11436</v>
      </c>
      <c r="W131" s="19" t="n">
        <v>1342.1</v>
      </c>
      <c r="X131" s="19"/>
      <c r="Y131" s="15"/>
      <c r="Z131" s="16" t="n">
        <v>2477.2</v>
      </c>
      <c r="AA131" s="26" t="n">
        <f aca="false">Z131</f>
        <v>2477.2</v>
      </c>
      <c r="AB131" s="19"/>
      <c r="AC131" s="16" t="n">
        <v>1207.06083333333</v>
      </c>
      <c r="AD131" s="19"/>
      <c r="AE131" s="19"/>
      <c r="AF131" s="19"/>
      <c r="AG131" s="19"/>
      <c r="AH131" s="19"/>
      <c r="AI131" s="19" t="n">
        <f aca="false">(M131/AA131)*100</f>
        <v>40.8122073308574</v>
      </c>
      <c r="AJ131" s="19"/>
      <c r="AK131" s="19" t="n">
        <f aca="false">(U131/AA131)*0.1</f>
        <v>35.9044948328759</v>
      </c>
      <c r="AL131" s="19" t="n">
        <f aca="false">(W131/AA131)*100</f>
        <v>54.1781043113192</v>
      </c>
      <c r="AM131" s="19"/>
      <c r="AN131" s="33" t="n">
        <f aca="false">AL131</f>
        <v>54.1781043113192</v>
      </c>
      <c r="AO131" s="19"/>
      <c r="AP131" s="16"/>
    </row>
    <row r="132" customFormat="false" ht="15" hidden="false" customHeight="false" outlineLevel="0" collapsed="false">
      <c r="A132" s="15" t="n">
        <v>2006</v>
      </c>
      <c r="B132" s="15"/>
      <c r="C132" s="15"/>
      <c r="D132" s="15"/>
      <c r="E132" s="15"/>
      <c r="F132" s="16"/>
      <c r="G132" s="16"/>
      <c r="H132" s="19"/>
      <c r="I132" s="19"/>
      <c r="J132" s="19"/>
      <c r="K132" s="19"/>
      <c r="L132" s="17" t="n">
        <v>10660</v>
      </c>
      <c r="M132" s="31" t="n">
        <v>1221.8</v>
      </c>
      <c r="N132" s="19"/>
      <c r="O132" s="19"/>
      <c r="P132" s="19"/>
      <c r="Q132" s="19"/>
      <c r="R132" s="19"/>
      <c r="S132" s="19"/>
      <c r="T132" s="17" t="n">
        <v>3624</v>
      </c>
      <c r="U132" s="19" t="n">
        <v>1351443.776</v>
      </c>
      <c r="V132" s="17" t="n">
        <v>13019</v>
      </c>
      <c r="W132" s="19" t="n">
        <v>1843.89</v>
      </c>
      <c r="X132" s="19"/>
      <c r="Y132" s="15"/>
      <c r="Z132" s="16" t="n">
        <v>2632</v>
      </c>
      <c r="AA132" s="26" t="n">
        <f aca="false">Z132</f>
        <v>2632</v>
      </c>
      <c r="AB132" s="19"/>
      <c r="AC132" s="16" t="n">
        <v>1310.67</v>
      </c>
      <c r="AD132" s="19"/>
      <c r="AE132" s="19"/>
      <c r="AF132" s="19"/>
      <c r="AG132" s="19"/>
      <c r="AH132" s="19"/>
      <c r="AI132" s="19" t="n">
        <f aca="false">(M132/AA132)*100</f>
        <v>46.4209726443769</v>
      </c>
      <c r="AJ132" s="19"/>
      <c r="AK132" s="19" t="n">
        <f aca="false">(U132/AA132)*0.1</f>
        <v>51.3466480243162</v>
      </c>
      <c r="AL132" s="19" t="n">
        <f aca="false">(W132/AA132)*100</f>
        <v>70.0566109422492</v>
      </c>
      <c r="AM132" s="19"/>
      <c r="AN132" s="33" t="n">
        <f aca="false">AL132</f>
        <v>70.0566109422492</v>
      </c>
      <c r="AO132" s="19"/>
      <c r="AP132" s="16"/>
    </row>
    <row r="133" customFormat="false" ht="15" hidden="false" customHeight="false" outlineLevel="0" collapsed="false">
      <c r="A133" s="15" t="n">
        <v>2007</v>
      </c>
      <c r="B133" s="15"/>
      <c r="C133" s="15"/>
      <c r="D133" s="15"/>
      <c r="E133" s="15"/>
      <c r="F133" s="16"/>
      <c r="G133" s="16"/>
      <c r="H133" s="19"/>
      <c r="I133" s="19"/>
      <c r="J133" s="19"/>
      <c r="K133" s="19"/>
      <c r="L133" s="17" t="n">
        <v>10559</v>
      </c>
      <c r="M133" s="31" t="n">
        <v>1225.3</v>
      </c>
      <c r="N133" s="19"/>
      <c r="O133" s="19"/>
      <c r="P133" s="19"/>
      <c r="Q133" s="19"/>
      <c r="R133" s="19"/>
      <c r="S133" s="19"/>
      <c r="T133" s="17" t="n">
        <v>3865</v>
      </c>
      <c r="U133" s="19" t="n">
        <v>1675588.724</v>
      </c>
      <c r="V133" s="17" t="n">
        <v>13999</v>
      </c>
      <c r="W133" s="19" t="n">
        <v>1967.06</v>
      </c>
      <c r="X133" s="19"/>
      <c r="Y133" s="15"/>
      <c r="Z133" s="16" t="n">
        <v>2639.1</v>
      </c>
      <c r="AA133" s="26" t="n">
        <f aca="false">Z133</f>
        <v>2639.1</v>
      </c>
      <c r="AB133" s="19"/>
      <c r="AC133" s="16" t="n">
        <v>1476.63333333333</v>
      </c>
      <c r="AD133" s="19"/>
      <c r="AE133" s="19"/>
      <c r="AF133" s="19"/>
      <c r="AG133" s="19"/>
      <c r="AH133" s="19"/>
      <c r="AI133" s="19" t="n">
        <f aca="false">(M133/AA133)*100</f>
        <v>46.4287067560911</v>
      </c>
      <c r="AJ133" s="19"/>
      <c r="AK133" s="19" t="n">
        <f aca="false">(U133/AA133)*0.1</f>
        <v>63.4909144784208</v>
      </c>
      <c r="AL133" s="19" t="n">
        <f aca="false">(W133/AA133)*100</f>
        <v>74.535258231973</v>
      </c>
      <c r="AM133" s="19"/>
      <c r="AN133" s="33" t="n">
        <f aca="false">AL133</f>
        <v>74.535258231973</v>
      </c>
      <c r="AO133" s="19"/>
      <c r="AP133" s="16"/>
    </row>
    <row r="134" customFormat="false" ht="15" hidden="false" customHeight="false" outlineLevel="0" collapsed="false">
      <c r="A134" s="15" t="n">
        <v>2008</v>
      </c>
      <c r="B134" s="15"/>
      <c r="C134" s="15"/>
      <c r="D134" s="15"/>
      <c r="E134" s="15"/>
      <c r="F134" s="16"/>
      <c r="G134" s="16"/>
      <c r="H134" s="19"/>
      <c r="I134" s="19"/>
      <c r="J134" s="19"/>
      <c r="K134" s="19"/>
      <c r="L134" s="19"/>
      <c r="M134" s="31"/>
      <c r="N134" s="19"/>
      <c r="O134" s="19"/>
      <c r="P134" s="19"/>
      <c r="Q134" s="19"/>
      <c r="R134" s="19"/>
      <c r="S134" s="19"/>
      <c r="T134" s="17" t="n">
        <v>3168</v>
      </c>
      <c r="U134" s="19" t="n">
        <v>978470.66</v>
      </c>
      <c r="V134" s="17" t="n">
        <v>11731</v>
      </c>
      <c r="W134" s="19" t="n">
        <v>1215.09</v>
      </c>
      <c r="X134" s="19"/>
      <c r="Y134" s="15"/>
      <c r="Z134" s="16" t="n">
        <v>2506.9</v>
      </c>
      <c r="AA134" s="26" t="n">
        <f aca="false">Z134</f>
        <v>2506.9</v>
      </c>
      <c r="AB134" s="19"/>
      <c r="AC134" s="16" t="n">
        <v>1220.88833333333</v>
      </c>
      <c r="AD134" s="19"/>
      <c r="AE134" s="19"/>
      <c r="AF134" s="19"/>
      <c r="AG134" s="19"/>
      <c r="AH134" s="19"/>
      <c r="AI134" s="19"/>
      <c r="AJ134" s="19"/>
      <c r="AK134" s="19" t="n">
        <f aca="false">(U134/AA134)*0.1</f>
        <v>39.0311005624476</v>
      </c>
      <c r="AL134" s="19" t="n">
        <f aca="false">(W134/AA134)*100</f>
        <v>48.4698232877259</v>
      </c>
      <c r="AM134" s="19"/>
      <c r="AN134" s="33" t="n">
        <f aca="false">AL134</f>
        <v>48.4698232877259</v>
      </c>
      <c r="AO134" s="19"/>
      <c r="AP134" s="16"/>
    </row>
    <row r="135" customFormat="false" ht="15" hidden="false" customHeight="false" outlineLevel="0" collapsed="false">
      <c r="A135" s="15" t="n">
        <v>2009</v>
      </c>
      <c r="B135" s="15"/>
      <c r="C135" s="15"/>
      <c r="D135" s="15"/>
      <c r="E135" s="15"/>
      <c r="F135" s="16"/>
      <c r="G135" s="16"/>
      <c r="H135" s="19"/>
      <c r="I135" s="19"/>
      <c r="J135" s="19"/>
      <c r="K135" s="19"/>
      <c r="L135" s="19"/>
      <c r="M135" s="31"/>
      <c r="N135" s="19"/>
      <c r="O135" s="19"/>
      <c r="P135" s="19"/>
      <c r="Q135" s="19"/>
      <c r="R135" s="19"/>
      <c r="S135" s="19"/>
      <c r="T135" s="17" t="n">
        <v>2452</v>
      </c>
      <c r="U135" s="19" t="n">
        <v>770388.096000001</v>
      </c>
      <c r="V135" s="17" t="n">
        <v>9466</v>
      </c>
      <c r="W135" s="19" t="n">
        <v>877.61</v>
      </c>
      <c r="X135" s="19"/>
      <c r="Y135" s="15"/>
      <c r="Z135" s="16" t="n">
        <v>2080.4</v>
      </c>
      <c r="AA135" s="26" t="n">
        <f aca="false">Z135</f>
        <v>2080.4</v>
      </c>
      <c r="AB135" s="19"/>
      <c r="AC135" s="16" t="n">
        <v>946.735833333334</v>
      </c>
      <c r="AD135" s="19"/>
      <c r="AE135" s="19"/>
      <c r="AF135" s="19"/>
      <c r="AG135" s="19"/>
      <c r="AH135" s="19"/>
      <c r="AI135" s="19"/>
      <c r="AJ135" s="19"/>
      <c r="AK135" s="19" t="n">
        <f aca="false">(U135/AA135)*0.1</f>
        <v>37.0307679292444</v>
      </c>
      <c r="AL135" s="19" t="n">
        <f aca="false">(W135/AA135)*100</f>
        <v>42.1846760238416</v>
      </c>
      <c r="AM135" s="19"/>
      <c r="AN135" s="33" t="n">
        <f aca="false">AL135</f>
        <v>42.1846760238416</v>
      </c>
      <c r="AO135" s="19"/>
      <c r="AP135" s="16"/>
    </row>
    <row r="136" customFormat="false" ht="15" hidden="false" customHeight="false" outlineLevel="0" collapsed="false">
      <c r="A136" s="15" t="n">
        <v>2010</v>
      </c>
      <c r="B136" s="15"/>
      <c r="C136" s="15"/>
      <c r="D136" s="15"/>
      <c r="E136" s="15"/>
      <c r="F136" s="16"/>
      <c r="G136" s="16"/>
      <c r="H136" s="19"/>
      <c r="I136" s="19"/>
      <c r="J136" s="19"/>
      <c r="K136" s="19"/>
      <c r="L136" s="19"/>
      <c r="M136" s="31"/>
      <c r="N136" s="19"/>
      <c r="O136" s="19"/>
      <c r="P136" s="19"/>
      <c r="Q136" s="19"/>
      <c r="R136" s="19"/>
      <c r="S136" s="19"/>
      <c r="T136" s="17" t="n">
        <v>2467</v>
      </c>
      <c r="U136" s="19" t="n">
        <v>695001.272</v>
      </c>
      <c r="V136" s="17" t="n">
        <v>10191</v>
      </c>
      <c r="W136" s="19" t="n">
        <v>981.8</v>
      </c>
      <c r="X136" s="19"/>
      <c r="Y136" s="15"/>
      <c r="Z136" s="16" t="n">
        <v>2111.6</v>
      </c>
      <c r="AA136" s="26" t="n">
        <f aca="false">Z136</f>
        <v>2111.6</v>
      </c>
      <c r="AB136" s="19"/>
      <c r="AC136" s="16" t="n">
        <v>1139.3075</v>
      </c>
      <c r="AD136" s="19"/>
      <c r="AE136" s="19"/>
      <c r="AF136" s="19"/>
      <c r="AG136" s="19"/>
      <c r="AH136" s="19"/>
      <c r="AI136" s="19"/>
      <c r="AJ136" s="19"/>
      <c r="AK136" s="19" t="n">
        <f aca="false">(U136/AA136)*0.1</f>
        <v>32.9134908126539</v>
      </c>
      <c r="AL136" s="19" t="n">
        <f aca="false">(W136/AA136)*100</f>
        <v>46.4955483993181</v>
      </c>
      <c r="AM136" s="19"/>
      <c r="AN136" s="33" t="n">
        <f aca="false">AL136</f>
        <v>46.4955483993181</v>
      </c>
      <c r="AO136" s="19"/>
      <c r="AP136" s="16"/>
    </row>
    <row r="137" customFormat="false" ht="15" hidden="false" customHeight="false" outlineLevel="0" collapsed="false">
      <c r="A137" s="15" t="n">
        <v>2011</v>
      </c>
      <c r="B137" s="15"/>
      <c r="C137" s="15"/>
      <c r="D137" s="15"/>
      <c r="E137" s="15"/>
      <c r="F137" s="16"/>
      <c r="G137" s="16"/>
      <c r="H137" s="19"/>
      <c r="I137" s="19"/>
      <c r="J137" s="19"/>
      <c r="K137" s="19"/>
      <c r="L137" s="19"/>
      <c r="M137" s="34"/>
      <c r="N137" s="19"/>
      <c r="O137" s="19"/>
      <c r="P137" s="19"/>
      <c r="Q137" s="19"/>
      <c r="R137" s="19"/>
      <c r="S137" s="19"/>
      <c r="T137" s="17" t="n">
        <v>2642</v>
      </c>
      <c r="U137" s="19" t="n">
        <v>897543.807999999</v>
      </c>
      <c r="V137" s="17" t="n">
        <v>10536</v>
      </c>
      <c r="W137" s="19" t="n">
        <v>1247.04</v>
      </c>
      <c r="X137" s="19"/>
      <c r="Y137" s="15"/>
      <c r="Z137" s="15" t="n">
        <v>2286.3</v>
      </c>
      <c r="AA137" s="26" t="n">
        <f aca="false">Z137</f>
        <v>2286.3</v>
      </c>
      <c r="AB137" s="19"/>
      <c r="AC137" s="19"/>
      <c r="AD137" s="19"/>
      <c r="AE137" s="19"/>
      <c r="AF137" s="19"/>
      <c r="AG137" s="19"/>
      <c r="AH137" s="19"/>
      <c r="AI137" s="19"/>
      <c r="AJ137" s="19"/>
      <c r="AK137" s="19" t="n">
        <f aca="false">(U137/AA137)*0.1</f>
        <v>39.2574818702707</v>
      </c>
      <c r="AL137" s="19" t="n">
        <f aca="false">(W137/AA137)*100</f>
        <v>54.5440230940821</v>
      </c>
      <c r="AM137" s="19"/>
      <c r="AN137" s="33" t="n">
        <f aca="false">AL137</f>
        <v>54.5440230940821</v>
      </c>
      <c r="AO137" s="19"/>
      <c r="AP137" s="16"/>
    </row>
    <row r="138" customFormat="false" ht="15" hidden="false" customHeight="false" outlineLevel="0" collapsed="false">
      <c r="A138" s="15" t="n">
        <v>2012</v>
      </c>
      <c r="B138" s="15"/>
      <c r="C138" s="15"/>
      <c r="D138" s="15"/>
      <c r="E138" s="15"/>
      <c r="F138" s="16"/>
      <c r="G138" s="16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7" t="n">
        <v>2562</v>
      </c>
      <c r="U138" s="19" t="n">
        <v>882227.524000002</v>
      </c>
      <c r="V138" s="17" t="n">
        <v>10629</v>
      </c>
      <c r="W138" s="19" t="n">
        <v>995.65</v>
      </c>
      <c r="X138" s="19"/>
      <c r="Y138" s="15"/>
      <c r="Z138" s="15" t="n">
        <v>2550.5</v>
      </c>
      <c r="AA138" s="26" t="n">
        <f aca="false">Z138</f>
        <v>2550.5</v>
      </c>
      <c r="AB138" s="19"/>
      <c r="AC138" s="19"/>
      <c r="AD138" s="19"/>
      <c r="AE138" s="19"/>
      <c r="AF138" s="19"/>
      <c r="AG138" s="19"/>
      <c r="AH138" s="19"/>
      <c r="AI138" s="19"/>
      <c r="AJ138" s="19"/>
      <c r="AK138" s="19" t="n">
        <f aca="false">(U138/AA138)*0.1</f>
        <v>34.5903753773771</v>
      </c>
      <c r="AL138" s="19" t="n">
        <f aca="false">(W138/AA138)*100</f>
        <v>39.0374436385022</v>
      </c>
      <c r="AM138" s="19"/>
      <c r="AN138" s="33" t="n">
        <f aca="false">AL138</f>
        <v>39.0374436385022</v>
      </c>
      <c r="AO138" s="19"/>
      <c r="AP138" s="16"/>
    </row>
    <row r="139" customFormat="false" ht="16.4" hidden="false" customHeight="true" outlineLevel="0" collapsed="false">
      <c r="A139" s="15" t="n">
        <v>2013</v>
      </c>
      <c r="V139" s="35" t="n">
        <v>10877</v>
      </c>
      <c r="W139" s="36" t="n">
        <v>1214.79</v>
      </c>
      <c r="Z139" s="1" t="n">
        <v>2721.5</v>
      </c>
      <c r="AA139" s="26" t="n">
        <f aca="false">Z139</f>
        <v>2721.5</v>
      </c>
      <c r="AL139" s="19" t="n">
        <f aca="false">(W139/AA139)*100</f>
        <v>44.6367811868455</v>
      </c>
      <c r="AN139" s="33" t="n">
        <f aca="false">AL139</f>
        <v>44.6367811868455</v>
      </c>
    </row>
    <row r="140" customFormat="false" ht="16.4" hidden="false" customHeight="true" outlineLevel="0" collapsed="false">
      <c r="A140" s="15" t="n">
        <v>2014</v>
      </c>
      <c r="V140" s="35" t="n">
        <v>12283</v>
      </c>
      <c r="W140" s="36" t="n">
        <v>2153.8</v>
      </c>
      <c r="Z140" s="1" t="n">
        <v>2960.2</v>
      </c>
      <c r="AA140" s="26" t="n">
        <f aca="false">Z140</f>
        <v>2960.2</v>
      </c>
      <c r="AL140" s="19" t="n">
        <f aca="false">(W140/AA140)*100</f>
        <v>72.7585973920681</v>
      </c>
      <c r="AN140" s="33" t="n">
        <f aca="false">AL140</f>
        <v>72.7585973920681</v>
      </c>
    </row>
    <row r="141" customFormat="false" ht="16.4" hidden="false" customHeight="true" outlineLevel="0" collapsed="false">
      <c r="A141" s="15" t="n">
        <v>2015</v>
      </c>
      <c r="V141" s="35" t="n">
        <v>12885</v>
      </c>
      <c r="W141" s="36" t="n">
        <v>2417.39</v>
      </c>
      <c r="Z141" s="1" t="n">
        <v>3100.4</v>
      </c>
      <c r="AA141" s="26" t="n">
        <f aca="false">Z141</f>
        <v>3100.4</v>
      </c>
      <c r="AL141" s="19" t="n">
        <f aca="false">(W141/AA141)*100</f>
        <v>77.9702619016901</v>
      </c>
      <c r="AN141" s="33" t="n">
        <f aca="false">AL141</f>
        <v>77.9702619016901</v>
      </c>
    </row>
    <row r="142" customFormat="false" ht="16.4" hidden="false" customHeight="true" outlineLevel="0" collapsed="false">
      <c r="A142" s="15" t="n">
        <v>2016</v>
      </c>
      <c r="V142" s="35" t="n">
        <v>13430</v>
      </c>
      <c r="W142" s="36" t="n">
        <v>1784.77</v>
      </c>
      <c r="Z142" s="2" t="n">
        <v>3160</v>
      </c>
      <c r="AA142" s="26" t="n">
        <f aca="false">Z142</f>
        <v>3160</v>
      </c>
      <c r="AL142" s="19" t="n">
        <f aca="false">(W142/AA142)*100</f>
        <v>56.4800632911392</v>
      </c>
      <c r="AN142" s="33" t="n">
        <f aca="false">AL142</f>
        <v>56.4800632911392</v>
      </c>
    </row>
    <row r="143" customFormat="false" ht="16.4" hidden="false" customHeight="true" outlineLevel="0" collapsed="false">
      <c r="A143" s="15" t="n">
        <v>2017</v>
      </c>
      <c r="V143" s="35" t="n">
        <v>15558</v>
      </c>
      <c r="W143" s="36" t="n">
        <v>1761.54</v>
      </c>
      <c r="Z143" s="1" t="n">
        <v>3334.8</v>
      </c>
      <c r="AA143" s="26" t="n">
        <f aca="false">Z143</f>
        <v>3334.8</v>
      </c>
      <c r="AL143" s="19" t="n">
        <f aca="false">(W143/AA143)*100</f>
        <v>52.8229578985247</v>
      </c>
      <c r="AN143" s="33" t="n">
        <f aca="false">AL143</f>
        <v>52.8229578985247</v>
      </c>
    </row>
    <row r="144" customFormat="false" ht="16.4" hidden="false" customHeight="true" outlineLevel="0" collapsed="false">
      <c r="A144" s="15" t="n">
        <v>2018</v>
      </c>
      <c r="V144" s="35" t="n">
        <v>14936</v>
      </c>
      <c r="W144" s="36" t="n">
        <v>1931.81</v>
      </c>
      <c r="X144" s="35"/>
      <c r="Y144" s="35"/>
      <c r="Z144" s="2" t="n">
        <v>3575.1</v>
      </c>
      <c r="AA144" s="26" t="n">
        <f aca="false">Z144</f>
        <v>3575.1</v>
      </c>
      <c r="AL144" s="19" t="n">
        <f aca="false">(W144/AA144)*100</f>
        <v>54.0351318844228</v>
      </c>
      <c r="AN144" s="33" t="n">
        <f aca="false">AL144</f>
        <v>54.0351318844228</v>
      </c>
    </row>
    <row r="145" customFormat="false" ht="16.4" hidden="false" customHeight="true" outlineLevel="0" collapsed="false">
      <c r="A145" s="15" t="n">
        <v>2019</v>
      </c>
      <c r="V145" s="35" t="n">
        <v>17759</v>
      </c>
      <c r="W145" s="36" t="n">
        <v>1887.57</v>
      </c>
      <c r="X145" s="35"/>
      <c r="Y145" s="35"/>
      <c r="Z145" s="2" t="n">
        <v>3702.1</v>
      </c>
      <c r="AA145" s="26" t="n">
        <f aca="false">Z145</f>
        <v>3702.1</v>
      </c>
      <c r="AL145" s="19" t="n">
        <f aca="false">(W145/AA145)*100</f>
        <v>50.9864671402717</v>
      </c>
      <c r="AN145" s="33" t="n">
        <f aca="false">AL145</f>
        <v>50.9864671402717</v>
      </c>
    </row>
    <row r="146" customFormat="false" ht="16.4" hidden="false" customHeight="true" outlineLevel="0" collapsed="false">
      <c r="A146" s="15" t="n">
        <v>2020</v>
      </c>
      <c r="V146" s="35" t="n">
        <v>15271</v>
      </c>
      <c r="W146" s="36" t="n">
        <v>1125.82</v>
      </c>
      <c r="X146" s="35"/>
      <c r="Y146" s="35"/>
      <c r="Z146" s="2" t="n">
        <v>3677.6</v>
      </c>
      <c r="AA146" s="26" t="n">
        <f aca="false">Z146</f>
        <v>3677.6</v>
      </c>
      <c r="AL146" s="19" t="n">
        <f aca="false">(W146/AA146)*100</f>
        <v>30.6128997172069</v>
      </c>
      <c r="AN146" s="33" t="n">
        <f aca="false">AL146</f>
        <v>30.6128997172069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A1" activeCellId="0" sqref="A1"/>
    </sheetView>
  </sheetViews>
  <sheetFormatPr defaultColWidth="10.59375" defaultRowHeight="17" zeroHeight="false" outlineLevelRow="0" outlineLevelCol="0"/>
  <cols>
    <col collapsed="false" customWidth="true" hidden="false" outlineLevel="0" max="9" min="1" style="3" width="13.86"/>
    <col collapsed="false" customWidth="true" hidden="false" outlineLevel="0" max="10" min="10" style="0" width="13.86"/>
    <col collapsed="false" customWidth="true" hidden="false" outlineLevel="0" max="30" min="13" style="3" width="13.86"/>
  </cols>
  <sheetData>
    <row r="1" customFormat="false" ht="17" hidden="false" customHeight="false" outlineLevel="0" collapsed="false">
      <c r="B1" s="6" t="s">
        <v>4</v>
      </c>
      <c r="M1" s="6" t="s">
        <v>5</v>
      </c>
      <c r="Q1" s="6" t="s">
        <v>68</v>
      </c>
      <c r="S1" s="6" t="s">
        <v>1</v>
      </c>
      <c r="Y1" s="6" t="s">
        <v>7</v>
      </c>
    </row>
    <row r="2" customFormat="false" ht="30" hidden="false" customHeight="false" outlineLevel="0" collapsed="false">
      <c r="A2" s="8" t="s">
        <v>69</v>
      </c>
      <c r="B2" s="9" t="s">
        <v>70</v>
      </c>
      <c r="C2" s="9"/>
      <c r="D2" s="9"/>
      <c r="E2" s="9"/>
      <c r="F2" s="9"/>
      <c r="G2" s="9" t="s">
        <v>71</v>
      </c>
      <c r="H2" s="9"/>
      <c r="I2" s="9"/>
      <c r="J2" s="9"/>
      <c r="M2" s="9" t="s">
        <v>72</v>
      </c>
      <c r="N2" s="9" t="s">
        <v>71</v>
      </c>
      <c r="O2" s="9" t="s">
        <v>21</v>
      </c>
      <c r="P2" s="9"/>
      <c r="Q2" s="9" t="s">
        <v>73</v>
      </c>
      <c r="R2" s="9"/>
      <c r="S2" s="9" t="s">
        <v>70</v>
      </c>
      <c r="T2" s="9"/>
      <c r="U2" s="9"/>
      <c r="V2" s="9"/>
      <c r="W2" s="9" t="s">
        <v>71</v>
      </c>
      <c r="Y2" s="9"/>
      <c r="Z2" s="9"/>
      <c r="AA2" s="9"/>
      <c r="AB2" s="9"/>
      <c r="AC2" s="9"/>
      <c r="AD2" s="9"/>
    </row>
    <row r="3" s="14" customFormat="true" ht="40" hidden="false" customHeight="true" outlineLevel="0" collapsed="false">
      <c r="A3" s="11" t="s">
        <v>74</v>
      </c>
      <c r="B3" s="12" t="s">
        <v>75</v>
      </c>
      <c r="C3" s="12" t="s">
        <v>75</v>
      </c>
      <c r="D3" s="12" t="s">
        <v>35</v>
      </c>
      <c r="E3" s="12" t="s">
        <v>75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M3" s="12" t="s">
        <v>80</v>
      </c>
      <c r="N3" s="12" t="s">
        <v>81</v>
      </c>
      <c r="O3" s="12"/>
      <c r="P3" s="12"/>
      <c r="Q3" s="12" t="s">
        <v>82</v>
      </c>
      <c r="R3" s="37"/>
      <c r="S3" s="37"/>
      <c r="T3" s="37"/>
      <c r="U3" s="37"/>
      <c r="V3" s="37"/>
      <c r="W3" s="37"/>
      <c r="X3" s="13"/>
      <c r="Y3" s="37"/>
      <c r="Z3" s="37"/>
      <c r="AA3" s="37"/>
      <c r="AB3" s="37"/>
      <c r="AC3" s="37"/>
      <c r="AD3" s="37"/>
    </row>
    <row r="4" s="14" customFormat="true" ht="52" hidden="false" customHeight="true" outlineLevel="0" collapsed="false">
      <c r="A4" s="11" t="s">
        <v>42</v>
      </c>
      <c r="B4" s="12" t="s">
        <v>83</v>
      </c>
      <c r="C4" s="12"/>
      <c r="D4" s="12"/>
      <c r="E4" s="12"/>
      <c r="F4" s="12"/>
      <c r="G4" s="12" t="s">
        <v>84</v>
      </c>
      <c r="H4" s="12"/>
      <c r="I4" s="12" t="s">
        <v>85</v>
      </c>
      <c r="J4" s="12"/>
      <c r="M4" s="12" t="s">
        <v>86</v>
      </c>
      <c r="N4" s="12" t="s">
        <v>87</v>
      </c>
      <c r="O4" s="12" t="s">
        <v>5</v>
      </c>
      <c r="P4" s="12"/>
      <c r="Q4" s="12"/>
      <c r="R4" s="12"/>
      <c r="S4" s="12" t="s">
        <v>83</v>
      </c>
      <c r="T4" s="12"/>
      <c r="U4" s="12"/>
      <c r="V4" s="12"/>
      <c r="W4" s="12" t="s">
        <v>88</v>
      </c>
      <c r="X4" s="12"/>
      <c r="Y4" s="12"/>
      <c r="Z4" s="13"/>
      <c r="AA4" s="12"/>
      <c r="AB4" s="12"/>
      <c r="AC4" s="12"/>
      <c r="AD4" s="12"/>
    </row>
    <row r="5" s="14" customFormat="true" ht="43" hidden="false" customHeight="true" outlineLevel="0" collapsed="false">
      <c r="A5" s="11" t="s">
        <v>57</v>
      </c>
      <c r="B5" s="12" t="s">
        <v>89</v>
      </c>
      <c r="C5" s="12" t="s">
        <v>90</v>
      </c>
      <c r="D5" s="12" t="s">
        <v>91</v>
      </c>
      <c r="E5" s="12" t="s">
        <v>92</v>
      </c>
      <c r="F5" s="12" t="s">
        <v>93</v>
      </c>
      <c r="G5" s="12" t="s">
        <v>58</v>
      </c>
      <c r="H5" s="12" t="s">
        <v>94</v>
      </c>
      <c r="I5" s="12" t="s">
        <v>58</v>
      </c>
      <c r="J5" s="12" t="s">
        <v>95</v>
      </c>
      <c r="M5" s="12" t="s">
        <v>96</v>
      </c>
      <c r="N5" s="12" t="s">
        <v>96</v>
      </c>
      <c r="O5" s="12" t="s">
        <v>96</v>
      </c>
      <c r="P5" s="12"/>
      <c r="Q5" s="12"/>
      <c r="R5" s="12"/>
      <c r="S5" s="12" t="s">
        <v>97</v>
      </c>
      <c r="T5" s="12" t="s">
        <v>98</v>
      </c>
      <c r="U5" s="12" t="s">
        <v>99</v>
      </c>
      <c r="V5" s="12" t="s">
        <v>100</v>
      </c>
      <c r="W5" s="12" t="s">
        <v>101</v>
      </c>
      <c r="X5" s="12"/>
      <c r="Y5" s="13"/>
      <c r="Z5" s="12"/>
      <c r="AA5" s="13"/>
      <c r="AB5" s="12"/>
      <c r="AC5" s="12"/>
      <c r="AD5" s="12"/>
    </row>
    <row r="6" customFormat="false" ht="17" hidden="false" customHeight="false" outlineLevel="0" collapsed="false">
      <c r="A6" s="1" t="n">
        <v>1880</v>
      </c>
      <c r="B6" s="1" t="n">
        <v>4</v>
      </c>
      <c r="C6" s="2" t="n">
        <v>0.1</v>
      </c>
      <c r="D6" s="2"/>
      <c r="E6" s="2"/>
      <c r="F6" s="2"/>
      <c r="G6" s="1"/>
      <c r="H6" s="1"/>
      <c r="I6" s="1"/>
      <c r="J6" s="1"/>
      <c r="K6" s="1"/>
      <c r="L6" s="1"/>
      <c r="M6" s="1" t="n">
        <v>107</v>
      </c>
      <c r="N6" s="1"/>
      <c r="O6" s="38" t="n">
        <f aca="false">M6/M$74*O$74</f>
        <v>79.1589310829817</v>
      </c>
      <c r="P6" s="1"/>
      <c r="Q6" s="1"/>
      <c r="R6" s="1"/>
      <c r="S6" s="2" t="n">
        <f aca="false">(C6/$O6)*100</f>
        <v>0.126328133328595</v>
      </c>
      <c r="T6" s="1"/>
      <c r="U6" s="1"/>
      <c r="V6" s="1"/>
      <c r="W6" s="1"/>
      <c r="X6" s="1"/>
      <c r="Y6" s="39" t="n">
        <f aca="false">S6/S$96*Y$96</f>
        <v>0.212185876638748</v>
      </c>
    </row>
    <row r="7" customFormat="false" ht="17" hidden="false" customHeight="false" outlineLevel="0" collapsed="false">
      <c r="A7" s="1" t="n">
        <v>1881</v>
      </c>
      <c r="B7" s="1" t="n">
        <v>1</v>
      </c>
      <c r="C7" s="2" t="n">
        <v>0</v>
      </c>
      <c r="D7" s="2"/>
      <c r="E7" s="2"/>
      <c r="F7" s="2"/>
      <c r="G7" s="1"/>
      <c r="H7" s="1"/>
      <c r="I7" s="1"/>
      <c r="J7" s="1"/>
      <c r="K7" s="1"/>
      <c r="L7" s="1"/>
      <c r="M7" s="1" t="n">
        <v>109</v>
      </c>
      <c r="N7" s="1"/>
      <c r="O7" s="38" t="n">
        <f aca="false">M7/M$74*O$74</f>
        <v>80.6385372714487</v>
      </c>
      <c r="P7" s="1"/>
      <c r="Q7" s="1"/>
      <c r="R7" s="1"/>
      <c r="S7" s="2" t="n">
        <f aca="false">(C7/$O7)*100</f>
        <v>0</v>
      </c>
      <c r="T7" s="1"/>
      <c r="U7" s="1"/>
      <c r="V7" s="1"/>
      <c r="W7" s="1"/>
      <c r="X7" s="1"/>
      <c r="Y7" s="40" t="n">
        <f aca="false">Y6+(Y6*(RATE(($A$8-$A$6),0,Y$6,-Y$8)))</f>
        <v>0.862852338149843</v>
      </c>
    </row>
    <row r="8" customFormat="false" ht="17" hidden="false" customHeight="false" outlineLevel="0" collapsed="false">
      <c r="A8" s="1" t="n">
        <v>1882</v>
      </c>
      <c r="B8" s="1" t="n">
        <v>6</v>
      </c>
      <c r="C8" s="2" t="n">
        <v>1.7</v>
      </c>
      <c r="D8" s="2"/>
      <c r="E8" s="2"/>
      <c r="F8" s="2"/>
      <c r="G8" s="1"/>
      <c r="H8" s="1"/>
      <c r="I8" s="1"/>
      <c r="J8" s="1"/>
      <c r="K8" s="1"/>
      <c r="L8" s="1"/>
      <c r="M8" s="1" t="n">
        <v>110</v>
      </c>
      <c r="N8" s="1"/>
      <c r="O8" s="38" t="n">
        <f aca="false">M8/M$74*O$74</f>
        <v>81.3783403656821</v>
      </c>
      <c r="P8" s="1"/>
      <c r="Q8" s="1"/>
      <c r="R8" s="1"/>
      <c r="S8" s="2" t="n">
        <f aca="false">(C8/$O8)*100</f>
        <v>2.08900795022468</v>
      </c>
      <c r="T8" s="1"/>
      <c r="U8" s="1"/>
      <c r="V8" s="1"/>
      <c r="W8" s="1"/>
      <c r="X8" s="1"/>
      <c r="Y8" s="39" t="n">
        <f aca="false">S8/S$96*Y$96</f>
        <v>3.50878281459894</v>
      </c>
    </row>
    <row r="9" customFormat="false" ht="17" hidden="false" customHeight="false" outlineLevel="0" collapsed="false">
      <c r="A9" s="1" t="n">
        <v>1883</v>
      </c>
      <c r="B9" s="1" t="n">
        <v>6</v>
      </c>
      <c r="C9" s="2" t="n">
        <v>0.2</v>
      </c>
      <c r="D9" s="2"/>
      <c r="E9" s="2"/>
      <c r="F9" s="2"/>
      <c r="G9" s="1"/>
      <c r="H9" s="1"/>
      <c r="I9" s="1"/>
      <c r="J9" s="1"/>
      <c r="K9" s="1"/>
      <c r="L9" s="1"/>
      <c r="M9" s="1" t="n">
        <v>113</v>
      </c>
      <c r="N9" s="1"/>
      <c r="O9" s="38" t="n">
        <f aca="false">M9/M$74*O$74</f>
        <v>83.5977496483826</v>
      </c>
      <c r="P9" s="1"/>
      <c r="Q9" s="1"/>
      <c r="R9" s="1"/>
      <c r="S9" s="2" t="n">
        <f aca="false">(C9/$O9)*100</f>
        <v>0.239240889666543</v>
      </c>
      <c r="T9" s="1"/>
      <c r="U9" s="1"/>
      <c r="V9" s="1"/>
      <c r="W9" s="1"/>
      <c r="X9" s="1"/>
      <c r="Y9" s="39" t="n">
        <f aca="false">S9/S$96*Y$96</f>
        <v>0.401838739829134</v>
      </c>
    </row>
    <row r="10" customFormat="false" ht="17" hidden="false" customHeight="false" outlineLevel="0" collapsed="false">
      <c r="A10" s="1" t="n">
        <v>1884</v>
      </c>
      <c r="B10" s="1" t="n">
        <v>1</v>
      </c>
      <c r="C10" s="2" t="n">
        <v>0</v>
      </c>
      <c r="D10" s="2"/>
      <c r="E10" s="2"/>
      <c r="F10" s="2"/>
      <c r="G10" s="1"/>
      <c r="H10" s="1"/>
      <c r="I10" s="1"/>
      <c r="J10" s="1"/>
      <c r="K10" s="1"/>
      <c r="L10" s="1"/>
      <c r="M10" s="1" t="n">
        <v>106</v>
      </c>
      <c r="N10" s="1"/>
      <c r="O10" s="38" t="n">
        <f aca="false">M10/M$74*O$74</f>
        <v>78.4191279887483</v>
      </c>
      <c r="P10" s="1"/>
      <c r="Q10" s="1"/>
      <c r="R10" s="1"/>
      <c r="S10" s="2" t="n">
        <f aca="false">(C10/$O10)*100</f>
        <v>0</v>
      </c>
      <c r="T10" s="1"/>
      <c r="U10" s="1"/>
      <c r="V10" s="1"/>
      <c r="W10" s="1"/>
      <c r="X10" s="1"/>
      <c r="Y10" s="40" t="n">
        <f aca="false">Y9+(Y9*(RATE(($A$11-$A$9),0,Y$9,-Y$11)))</f>
        <v>0.533950549698655</v>
      </c>
      <c r="AA10" s="41"/>
    </row>
    <row r="11" customFormat="false" ht="17" hidden="false" customHeight="false" outlineLevel="0" collapsed="false">
      <c r="A11" s="1" t="n">
        <v>1885</v>
      </c>
      <c r="B11" s="1" t="n">
        <v>8</v>
      </c>
      <c r="C11" s="2" t="n">
        <v>0.3</v>
      </c>
      <c r="D11" s="2"/>
      <c r="E11" s="2"/>
      <c r="F11" s="2"/>
      <c r="G11" s="1"/>
      <c r="H11" s="1"/>
      <c r="I11" s="1"/>
      <c r="J11" s="1"/>
      <c r="K11" s="1"/>
      <c r="L11" s="1"/>
      <c r="M11" s="1" t="n">
        <v>96</v>
      </c>
      <c r="N11" s="1"/>
      <c r="O11" s="38" t="n">
        <f aca="false">M11/M$74*O$74</f>
        <v>71.0210970464135</v>
      </c>
      <c r="P11" s="1"/>
      <c r="Q11" s="1"/>
      <c r="R11" s="1"/>
      <c r="S11" s="2" t="n">
        <f aca="false">(C11/$O11)*100</f>
        <v>0.422409695817491</v>
      </c>
      <c r="T11" s="1"/>
      <c r="U11" s="1"/>
      <c r="V11" s="1"/>
      <c r="W11" s="1"/>
      <c r="X11" s="1"/>
      <c r="Y11" s="39" t="n">
        <f aca="false">S11/S$96*Y$96</f>
        <v>0.709496525010815</v>
      </c>
      <c r="AA11" s="41"/>
    </row>
    <row r="12" customFormat="false" ht="17" hidden="false" customHeight="false" outlineLevel="0" collapsed="false">
      <c r="A12" s="1" t="n">
        <v>1886</v>
      </c>
      <c r="B12" s="1" t="n">
        <v>11</v>
      </c>
      <c r="C12" s="2" t="n">
        <v>0.3</v>
      </c>
      <c r="D12" s="2"/>
      <c r="E12" s="2"/>
      <c r="F12" s="2"/>
      <c r="G12" s="1"/>
      <c r="H12" s="1"/>
      <c r="I12" s="1"/>
      <c r="J12" s="1"/>
      <c r="K12" s="1"/>
      <c r="L12" s="1"/>
      <c r="M12" s="1" t="n">
        <v>85</v>
      </c>
      <c r="N12" s="1"/>
      <c r="O12" s="38" t="n">
        <f aca="false">M12/M$74*O$74</f>
        <v>62.8832630098453</v>
      </c>
      <c r="P12" s="1"/>
      <c r="Q12" s="1"/>
      <c r="R12" s="1"/>
      <c r="S12" s="2" t="n">
        <f aca="false">(C12/$O12)*100</f>
        <v>0.477074479982107</v>
      </c>
      <c r="T12" s="1"/>
      <c r="U12" s="1"/>
      <c r="V12" s="1"/>
      <c r="W12" s="1"/>
      <c r="X12" s="1"/>
      <c r="Y12" s="39" t="n">
        <f aca="false">S12/S$96*Y$96</f>
        <v>0.801313722365155</v>
      </c>
      <c r="AA12" s="41"/>
    </row>
    <row r="13" customFormat="false" ht="17" hidden="false" customHeight="false" outlineLevel="0" collapsed="false">
      <c r="A13" s="1" t="n">
        <v>1887</v>
      </c>
      <c r="B13" s="1" t="n">
        <v>21</v>
      </c>
      <c r="C13" s="2" t="n">
        <v>0.5</v>
      </c>
      <c r="D13" s="2"/>
      <c r="E13" s="2"/>
      <c r="F13" s="2"/>
      <c r="G13" s="1"/>
      <c r="H13" s="1"/>
      <c r="I13" s="1"/>
      <c r="J13" s="1"/>
      <c r="K13" s="1"/>
      <c r="L13" s="1"/>
      <c r="M13" s="1" t="n">
        <v>86</v>
      </c>
      <c r="N13" s="1"/>
      <c r="O13" s="38" t="n">
        <f aca="false">M13/M$74*O$74</f>
        <v>63.6230661040788</v>
      </c>
      <c r="P13" s="1"/>
      <c r="Q13" s="1"/>
      <c r="R13" s="1"/>
      <c r="S13" s="2" t="n">
        <f aca="false">(C13/$O13)*100</f>
        <v>0.785878503846494</v>
      </c>
      <c r="T13" s="1"/>
      <c r="U13" s="1"/>
      <c r="V13" s="1"/>
      <c r="W13" s="1"/>
      <c r="X13" s="1"/>
      <c r="Y13" s="39" t="n">
        <f aca="false">S13/S$96*Y$96</f>
        <v>1.31999353490384</v>
      </c>
      <c r="AA13" s="41"/>
    </row>
    <row r="14" customFormat="false" ht="17" hidden="false" customHeight="false" outlineLevel="0" collapsed="false">
      <c r="A14" s="1" t="n">
        <v>1888</v>
      </c>
      <c r="B14" s="1" t="n">
        <v>101</v>
      </c>
      <c r="C14" s="2" t="n">
        <v>5.3</v>
      </c>
      <c r="D14" s="2"/>
      <c r="E14" s="2"/>
      <c r="F14" s="2"/>
      <c r="G14" s="1"/>
      <c r="H14" s="1"/>
      <c r="I14" s="1"/>
      <c r="J14" s="1"/>
      <c r="K14" s="1"/>
      <c r="L14" s="1"/>
      <c r="M14" s="1" t="n">
        <v>90</v>
      </c>
      <c r="N14" s="1"/>
      <c r="O14" s="38" t="n">
        <f aca="false">M14/M$74*O$74</f>
        <v>66.5822784810127</v>
      </c>
      <c r="P14" s="1"/>
      <c r="Q14" s="1"/>
      <c r="R14" s="1"/>
      <c r="S14" s="2" t="n">
        <f aca="false">(C14/$O14)*100</f>
        <v>7.96007604562738</v>
      </c>
      <c r="T14" s="1"/>
      <c r="U14" s="1"/>
      <c r="V14" s="1"/>
      <c r="W14" s="1"/>
      <c r="X14" s="1"/>
      <c r="Y14" s="39" t="n">
        <f aca="false">S14/S$96*Y$96</f>
        <v>13.3700678490927</v>
      </c>
      <c r="AA14" s="41"/>
    </row>
    <row r="15" customFormat="false" ht="17" hidden="false" customHeight="false" outlineLevel="0" collapsed="false">
      <c r="A15" s="1" t="n">
        <v>1889</v>
      </c>
      <c r="B15" s="1" t="n">
        <v>48</v>
      </c>
      <c r="C15" s="2" t="n">
        <v>1.7</v>
      </c>
      <c r="D15" s="2"/>
      <c r="E15" s="2"/>
      <c r="F15" s="2"/>
      <c r="G15" s="1"/>
      <c r="H15" s="1"/>
      <c r="I15" s="1"/>
      <c r="J15" s="1"/>
      <c r="K15" s="1"/>
      <c r="L15" s="1"/>
      <c r="M15" s="1" t="n">
        <v>100</v>
      </c>
      <c r="N15" s="1"/>
      <c r="O15" s="38" t="n">
        <f aca="false">M15/M$74*O$74</f>
        <v>73.9803094233474</v>
      </c>
      <c r="P15" s="1"/>
      <c r="Q15" s="1"/>
      <c r="R15" s="1"/>
      <c r="S15" s="2" t="n">
        <f aca="false">(C15/$O15)*100</f>
        <v>2.29790874524715</v>
      </c>
      <c r="T15" s="1"/>
      <c r="U15" s="1"/>
      <c r="V15" s="1"/>
      <c r="W15" s="1"/>
      <c r="X15" s="1"/>
      <c r="Y15" s="39" t="n">
        <f aca="false">S15/S$96*Y$96</f>
        <v>3.85966109605883</v>
      </c>
      <c r="AA15" s="41"/>
    </row>
    <row r="16" customFormat="false" ht="17" hidden="false" customHeight="false" outlineLevel="0" collapsed="false">
      <c r="A16" s="1" t="n">
        <v>1890</v>
      </c>
      <c r="B16" s="1" t="n">
        <v>92</v>
      </c>
      <c r="C16" s="2" t="n">
        <v>8.9</v>
      </c>
      <c r="D16" s="2"/>
      <c r="E16" s="2"/>
      <c r="F16" s="2"/>
      <c r="G16" s="1"/>
      <c r="H16" s="1"/>
      <c r="I16" s="1"/>
      <c r="J16" s="1"/>
      <c r="K16" s="1"/>
      <c r="L16" s="1"/>
      <c r="M16" s="1" t="n">
        <v>106</v>
      </c>
      <c r="N16" s="1"/>
      <c r="O16" s="38" t="n">
        <f aca="false">M16/M$74*O$74</f>
        <v>78.4191279887483</v>
      </c>
      <c r="P16" s="1"/>
      <c r="Q16" s="1"/>
      <c r="R16" s="1"/>
      <c r="S16" s="2" t="n">
        <f aca="false">(C16/$O16)*100</f>
        <v>11.3492718272473</v>
      </c>
      <c r="T16" s="1"/>
      <c r="U16" s="1"/>
      <c r="V16" s="1"/>
      <c r="W16" s="1"/>
      <c r="X16" s="1"/>
      <c r="Y16" s="39" t="n">
        <f aca="false">S16/S$96*Y$96</f>
        <v>19.062699087083</v>
      </c>
      <c r="AA16" s="41"/>
    </row>
    <row r="17" customFormat="false" ht="17" hidden="false" customHeight="false" outlineLevel="0" collapsed="false">
      <c r="A17" s="1" t="n">
        <v>1891</v>
      </c>
      <c r="B17" s="1" t="n">
        <v>35</v>
      </c>
      <c r="C17" s="2" t="n">
        <v>0.8</v>
      </c>
      <c r="D17" s="2"/>
      <c r="E17" s="2"/>
      <c r="F17" s="2"/>
      <c r="G17" s="1"/>
      <c r="H17" s="1"/>
      <c r="I17" s="1"/>
      <c r="J17" s="1"/>
      <c r="K17" s="1"/>
      <c r="L17" s="1"/>
      <c r="M17" s="1" t="n">
        <v>107</v>
      </c>
      <c r="N17" s="1"/>
      <c r="O17" s="38" t="n">
        <f aca="false">M17/M$74*O$74</f>
        <v>79.1589310829817</v>
      </c>
      <c r="P17" s="1"/>
      <c r="Q17" s="1"/>
      <c r="R17" s="1"/>
      <c r="S17" s="2" t="n">
        <f aca="false">(C17/$O17)*100</f>
        <v>1.01062506662876</v>
      </c>
      <c r="T17" s="1"/>
      <c r="U17" s="1"/>
      <c r="V17" s="1"/>
      <c r="W17" s="1"/>
      <c r="X17" s="1"/>
      <c r="Y17" s="39" t="n">
        <f aca="false">S17/S$96*Y$96</f>
        <v>1.69748701310999</v>
      </c>
      <c r="AA17" s="41"/>
    </row>
    <row r="18" customFormat="false" ht="17" hidden="false" customHeight="false" outlineLevel="0" collapsed="false">
      <c r="A18" s="1" t="n">
        <v>1892</v>
      </c>
      <c r="B18" s="1" t="n">
        <v>24</v>
      </c>
      <c r="C18" s="2" t="n">
        <v>0.7</v>
      </c>
      <c r="D18" s="2"/>
      <c r="E18" s="2"/>
      <c r="F18" s="2"/>
      <c r="G18" s="1"/>
      <c r="H18" s="1"/>
      <c r="I18" s="1"/>
      <c r="J18" s="1"/>
      <c r="K18" s="1"/>
      <c r="L18" s="1"/>
      <c r="M18" s="1" t="n">
        <v>108</v>
      </c>
      <c r="N18" s="1"/>
      <c r="O18" s="38" t="n">
        <f aca="false">M18/M$74*O$74</f>
        <v>79.8987341772152</v>
      </c>
      <c r="P18" s="1"/>
      <c r="Q18" s="1"/>
      <c r="R18" s="1"/>
      <c r="S18" s="2" t="n">
        <f aca="false">(C18/$O18)*100</f>
        <v>0.876108998732573</v>
      </c>
      <c r="T18" s="1"/>
      <c r="U18" s="1"/>
      <c r="V18" s="1"/>
      <c r="W18" s="1"/>
      <c r="X18" s="1"/>
      <c r="Y18" s="39" t="n">
        <f aca="false">S18/S$96*Y$96</f>
        <v>1.47154834817058</v>
      </c>
      <c r="AA18" s="41"/>
    </row>
    <row r="19" customFormat="false" ht="17" hidden="false" customHeight="false" outlineLevel="0" collapsed="false">
      <c r="A19" s="1" t="n">
        <v>1893</v>
      </c>
      <c r="B19" s="1" t="n">
        <v>11</v>
      </c>
      <c r="C19" s="2" t="n">
        <v>0.2</v>
      </c>
      <c r="D19" s="2"/>
      <c r="E19" s="2"/>
      <c r="F19" s="2"/>
      <c r="G19" s="1"/>
      <c r="H19" s="1"/>
      <c r="I19" s="1"/>
      <c r="J19" s="1"/>
      <c r="K19" s="1"/>
      <c r="L19" s="1"/>
      <c r="M19" s="1" t="n">
        <v>109</v>
      </c>
      <c r="N19" s="1"/>
      <c r="O19" s="38" t="n">
        <f aca="false">M19/M$74*O$74</f>
        <v>80.6385372714487</v>
      </c>
      <c r="P19" s="1"/>
      <c r="Q19" s="1"/>
      <c r="R19" s="1"/>
      <c r="S19" s="2" t="n">
        <f aca="false">(C19/$O19)*100</f>
        <v>0.248020371856141</v>
      </c>
      <c r="T19" s="1"/>
      <c r="U19" s="1"/>
      <c r="V19" s="1"/>
      <c r="W19" s="1"/>
      <c r="X19" s="1"/>
      <c r="Y19" s="39" t="n">
        <f aca="false">S19/S$96*Y$96</f>
        <v>0.41658511560268</v>
      </c>
      <c r="AA19" s="41"/>
    </row>
    <row r="20" customFormat="false" ht="17" hidden="false" customHeight="false" outlineLevel="0" collapsed="false">
      <c r="A20" s="1" t="n">
        <v>1894</v>
      </c>
      <c r="B20" s="1" t="n">
        <v>17</v>
      </c>
      <c r="C20" s="2" t="n">
        <v>0.4</v>
      </c>
      <c r="D20" s="2"/>
      <c r="E20" s="2"/>
      <c r="F20" s="2"/>
      <c r="G20" s="1"/>
      <c r="H20" s="1"/>
      <c r="I20" s="1"/>
      <c r="J20" s="1"/>
      <c r="K20" s="1"/>
      <c r="L20" s="1"/>
      <c r="M20" s="1" t="n">
        <v>111</v>
      </c>
      <c r="N20" s="1"/>
      <c r="O20" s="38" t="n">
        <f aca="false">M20/M$74*O$74</f>
        <v>82.1181434599156</v>
      </c>
      <c r="P20" s="1"/>
      <c r="Q20" s="1"/>
      <c r="R20" s="1"/>
      <c r="S20" s="2" t="n">
        <f aca="false">(C20/$O20)*100</f>
        <v>0.487103072654403</v>
      </c>
      <c r="T20" s="1"/>
      <c r="U20" s="1"/>
      <c r="V20" s="1"/>
      <c r="W20" s="1"/>
      <c r="X20" s="1"/>
      <c r="Y20" s="39" t="n">
        <f aca="false">S20/S$96*Y$96</f>
        <v>0.818158154967426</v>
      </c>
      <c r="AA20" s="41"/>
    </row>
    <row r="21" customFormat="false" ht="17" hidden="false" customHeight="false" outlineLevel="0" collapsed="false">
      <c r="A21" s="1" t="n">
        <v>1895</v>
      </c>
      <c r="B21" s="1" t="n">
        <v>32</v>
      </c>
      <c r="C21" s="2" t="n">
        <v>0.9</v>
      </c>
      <c r="D21" s="2"/>
      <c r="E21" s="2"/>
      <c r="F21" s="2"/>
      <c r="G21" s="1"/>
      <c r="H21" s="1"/>
      <c r="I21" s="1"/>
      <c r="J21" s="1"/>
      <c r="K21" s="1"/>
      <c r="L21" s="1"/>
      <c r="M21" s="1" t="n">
        <v>115</v>
      </c>
      <c r="N21" s="1"/>
      <c r="O21" s="38" t="n">
        <f aca="false">M21/M$74*O$74</f>
        <v>85.0773558368495</v>
      </c>
      <c r="P21" s="1"/>
      <c r="Q21" s="1"/>
      <c r="R21" s="1"/>
      <c r="S21" s="2" t="n">
        <f aca="false">(C21/$O21)*100</f>
        <v>1.05786080343858</v>
      </c>
      <c r="T21" s="1"/>
      <c r="U21" s="1"/>
      <c r="V21" s="1"/>
      <c r="W21" s="1"/>
      <c r="X21" s="1"/>
      <c r="Y21" s="39" t="n">
        <f aca="false">S21/S$96*Y$96</f>
        <v>1.77682608002708</v>
      </c>
      <c r="AA21" s="41"/>
    </row>
    <row r="22" customFormat="false" ht="17" hidden="false" customHeight="false" outlineLevel="0" collapsed="false">
      <c r="A22" s="1" t="n">
        <v>1896</v>
      </c>
      <c r="B22" s="1" t="n">
        <v>69</v>
      </c>
      <c r="C22" s="2" t="n">
        <v>5.8</v>
      </c>
      <c r="D22" s="2"/>
      <c r="E22" s="2"/>
      <c r="F22" s="2"/>
      <c r="G22" s="1"/>
      <c r="H22" s="1"/>
      <c r="I22" s="1"/>
      <c r="J22" s="1"/>
      <c r="K22" s="1"/>
      <c r="L22" s="1"/>
      <c r="M22" s="1" t="n">
        <v>127</v>
      </c>
      <c r="N22" s="1"/>
      <c r="O22" s="38" t="n">
        <f aca="false">M22/M$74*O$74</f>
        <v>93.9549929676512</v>
      </c>
      <c r="P22" s="1"/>
      <c r="Q22" s="1"/>
      <c r="R22" s="1"/>
      <c r="S22" s="2" t="n">
        <f aca="false">(C22/$O22)*100</f>
        <v>6.17316846800994</v>
      </c>
      <c r="T22" s="1"/>
      <c r="U22" s="1"/>
      <c r="V22" s="1"/>
      <c r="W22" s="1"/>
      <c r="X22" s="1"/>
      <c r="Y22" s="39" t="n">
        <f aca="false">S22/S$96*Y$96</f>
        <v>10.3687051214179</v>
      </c>
      <c r="AA22" s="41"/>
    </row>
    <row r="23" customFormat="false" ht="17" hidden="false" customHeight="false" outlineLevel="0" collapsed="false">
      <c r="A23" s="1" t="n">
        <v>1897</v>
      </c>
      <c r="B23" s="1" t="n">
        <v>83</v>
      </c>
      <c r="C23" s="2" t="n">
        <v>4.3</v>
      </c>
      <c r="D23" s="2"/>
      <c r="E23" s="2"/>
      <c r="F23" s="2"/>
      <c r="G23" s="1"/>
      <c r="H23" s="1"/>
      <c r="I23" s="1"/>
      <c r="J23" s="1"/>
      <c r="K23" s="1"/>
      <c r="L23" s="1"/>
      <c r="M23" s="1" t="n">
        <v>144</v>
      </c>
      <c r="N23" s="1"/>
      <c r="O23" s="38" t="n">
        <f aca="false">M23/M$74*O$74</f>
        <v>106.53164556962</v>
      </c>
      <c r="P23" s="1"/>
      <c r="Q23" s="1"/>
      <c r="R23" s="1"/>
      <c r="S23" s="2" t="n">
        <f aca="false">(C23/$O23)*100</f>
        <v>4.03635931558935</v>
      </c>
      <c r="T23" s="1"/>
      <c r="U23" s="1"/>
      <c r="V23" s="1"/>
      <c r="W23" s="1"/>
      <c r="X23" s="1"/>
      <c r="Y23" s="39" t="n">
        <f aca="false">S23/S$96*Y$96</f>
        <v>6.77963346121445</v>
      </c>
      <c r="AA23" s="41"/>
    </row>
    <row r="24" customFormat="false" ht="17" hidden="false" customHeight="false" outlineLevel="0" collapsed="false">
      <c r="A24" s="1" t="n">
        <v>1898</v>
      </c>
      <c r="B24" s="1" t="n">
        <v>151</v>
      </c>
      <c r="C24" s="2" t="n">
        <v>8.3</v>
      </c>
      <c r="D24" s="2"/>
      <c r="E24" s="2"/>
      <c r="F24" s="2"/>
      <c r="G24" s="1"/>
      <c r="H24" s="1"/>
      <c r="I24" s="1"/>
      <c r="J24" s="1"/>
      <c r="K24" s="1"/>
      <c r="L24" s="1"/>
      <c r="M24" s="1" t="n">
        <v>172</v>
      </c>
      <c r="N24" s="1"/>
      <c r="O24" s="38" t="n">
        <f aca="false">M24/M$74*O$74</f>
        <v>127.246132208158</v>
      </c>
      <c r="P24" s="1"/>
      <c r="Q24" s="1"/>
      <c r="R24" s="1"/>
      <c r="S24" s="2" t="n">
        <f aca="false">(C24/$O24)*100</f>
        <v>6.5227915819259</v>
      </c>
      <c r="T24" s="1"/>
      <c r="U24" s="1"/>
      <c r="V24" s="1"/>
      <c r="W24" s="1"/>
      <c r="X24" s="1"/>
      <c r="Y24" s="39" t="n">
        <f aca="false">S24/S$96*Y$96</f>
        <v>10.9559463397019</v>
      </c>
      <c r="AA24" s="41"/>
    </row>
    <row r="25" customFormat="false" ht="17" hidden="false" customHeight="false" outlineLevel="0" collapsed="false">
      <c r="A25" s="1" t="n">
        <v>1899</v>
      </c>
      <c r="B25" s="1" t="n">
        <v>255</v>
      </c>
      <c r="C25" s="2" t="n">
        <v>11.5</v>
      </c>
      <c r="D25" s="2"/>
      <c r="E25" s="2"/>
      <c r="F25" s="2"/>
      <c r="G25" s="1"/>
      <c r="H25" s="1"/>
      <c r="I25" s="1"/>
      <c r="J25" s="1"/>
      <c r="K25" s="1"/>
      <c r="L25" s="1"/>
      <c r="M25" s="1" t="n">
        <v>192</v>
      </c>
      <c r="N25" s="1"/>
      <c r="O25" s="38" t="n">
        <f aca="false">M25/M$74*O$74</f>
        <v>142.042194092827</v>
      </c>
      <c r="P25" s="1"/>
      <c r="Q25" s="1"/>
      <c r="R25" s="1"/>
      <c r="S25" s="2" t="n">
        <f aca="false">(C25/$O25)*100</f>
        <v>8.0961858365019</v>
      </c>
      <c r="T25" s="1"/>
      <c r="U25" s="1"/>
      <c r="V25" s="1"/>
      <c r="W25" s="1"/>
      <c r="X25" s="1"/>
      <c r="Y25" s="39" t="n">
        <f aca="false">S25/S$96*Y$96</f>
        <v>13.5986833960406</v>
      </c>
      <c r="AA25" s="41"/>
    </row>
    <row r="26" customFormat="false" ht="17" hidden="false" customHeight="false" outlineLevel="0" collapsed="false">
      <c r="A26" s="1" t="n">
        <v>1900</v>
      </c>
      <c r="B26" s="1" t="n">
        <v>244</v>
      </c>
      <c r="C26" s="2" t="n">
        <v>21.9</v>
      </c>
      <c r="D26" s="2"/>
      <c r="E26" s="2"/>
      <c r="F26" s="2"/>
      <c r="G26" s="1"/>
      <c r="H26" s="1"/>
      <c r="I26" s="1"/>
      <c r="J26" s="1"/>
      <c r="K26" s="1"/>
      <c r="L26" s="1"/>
      <c r="M26" s="1" t="n">
        <v>205</v>
      </c>
      <c r="N26" s="1"/>
      <c r="O26" s="38" t="n">
        <f aca="false">M26/M$74*O$74</f>
        <v>151.659634317862</v>
      </c>
      <c r="P26" s="1"/>
      <c r="Q26" s="1"/>
      <c r="R26" s="1"/>
      <c r="S26" s="2" t="n">
        <f aca="false">(C26/$O26)*100</f>
        <v>14.4402299916535</v>
      </c>
      <c r="T26" s="1"/>
      <c r="U26" s="1"/>
      <c r="V26" s="1"/>
      <c r="W26" s="1"/>
      <c r="X26" s="1"/>
      <c r="Y26" s="39" t="n">
        <f aca="false">S26/S$96*Y$96</f>
        <v>24.2543982793941</v>
      </c>
      <c r="AA26" s="41"/>
    </row>
    <row r="27" customFormat="false" ht="17" hidden="false" customHeight="false" outlineLevel="0" collapsed="false">
      <c r="A27" s="1" t="n">
        <v>1901</v>
      </c>
      <c r="B27" s="1" t="n">
        <v>49</v>
      </c>
      <c r="C27" s="2" t="n">
        <v>7</v>
      </c>
      <c r="D27" s="2"/>
      <c r="E27" s="2"/>
      <c r="F27" s="2"/>
      <c r="G27" s="1"/>
      <c r="H27" s="1"/>
      <c r="I27" s="1"/>
      <c r="J27" s="1"/>
      <c r="K27" s="1"/>
      <c r="L27" s="1"/>
      <c r="M27" s="1" t="n">
        <v>210</v>
      </c>
      <c r="N27" s="1"/>
      <c r="O27" s="38" t="n">
        <f aca="false">M27/M$74*O$74</f>
        <v>155.35864978903</v>
      </c>
      <c r="P27" s="1"/>
      <c r="Q27" s="1"/>
      <c r="R27" s="1"/>
      <c r="S27" s="2" t="n">
        <f aca="false">(C27/$O27)*100</f>
        <v>4.50570342205323</v>
      </c>
      <c r="T27" s="1"/>
      <c r="U27" s="1"/>
      <c r="V27" s="1"/>
      <c r="W27" s="1"/>
      <c r="X27" s="1"/>
      <c r="Y27" s="39" t="n">
        <f aca="false">S27/S$96*Y$96</f>
        <v>7.56796293344869</v>
      </c>
      <c r="AA27" s="41"/>
    </row>
    <row r="28" customFormat="false" ht="17" hidden="false" customHeight="false" outlineLevel="0" collapsed="false">
      <c r="A28" s="1" t="n">
        <v>1902</v>
      </c>
      <c r="B28" s="1" t="n">
        <v>76</v>
      </c>
      <c r="C28" s="2" t="n">
        <v>9.6</v>
      </c>
      <c r="D28" s="2"/>
      <c r="E28" s="2"/>
      <c r="F28" s="2"/>
      <c r="G28" s="1"/>
      <c r="H28" s="1"/>
      <c r="I28" s="1"/>
      <c r="J28" s="1"/>
      <c r="K28" s="1"/>
      <c r="L28" s="1"/>
      <c r="M28" s="1" t="n">
        <v>213</v>
      </c>
      <c r="N28" s="1"/>
      <c r="O28" s="38" t="n">
        <f aca="false">M28/M$74*O$74</f>
        <v>157.57805907173</v>
      </c>
      <c r="P28" s="1"/>
      <c r="Q28" s="1"/>
      <c r="R28" s="1"/>
      <c r="S28" s="2" t="n">
        <f aca="false">(C28/$O28)*100</f>
        <v>6.0922187115086</v>
      </c>
      <c r="T28" s="1"/>
      <c r="U28" s="1"/>
      <c r="V28" s="1"/>
      <c r="W28" s="1"/>
      <c r="X28" s="1"/>
      <c r="Y28" s="39" t="n">
        <f aca="false">S28/S$96*Y$96</f>
        <v>10.2327386142405</v>
      </c>
      <c r="AA28" s="41"/>
    </row>
    <row r="29" customFormat="false" ht="17" hidden="false" customHeight="false" outlineLevel="0" collapsed="false">
      <c r="A29" s="1" t="n">
        <v>1903</v>
      </c>
      <c r="B29" s="1" t="n">
        <v>53</v>
      </c>
      <c r="C29" s="2" t="n">
        <v>4.2</v>
      </c>
      <c r="D29" s="2"/>
      <c r="E29" s="2"/>
      <c r="F29" s="2"/>
      <c r="G29" s="1"/>
      <c r="H29" s="1"/>
      <c r="I29" s="1"/>
      <c r="J29" s="1"/>
      <c r="K29" s="1"/>
      <c r="L29" s="1"/>
      <c r="M29" s="1" t="n">
        <v>208</v>
      </c>
      <c r="N29" s="1"/>
      <c r="O29" s="38" t="n">
        <f aca="false">M29/M$74*O$74</f>
        <v>153.879043600563</v>
      </c>
      <c r="P29" s="1"/>
      <c r="Q29" s="1"/>
      <c r="R29" s="1"/>
      <c r="S29" s="2" t="n">
        <f aca="false">(C29/$O29)*100</f>
        <v>2.72941649605148</v>
      </c>
      <c r="T29" s="1"/>
      <c r="U29" s="1"/>
      <c r="V29" s="1"/>
      <c r="W29" s="1"/>
      <c r="X29" s="1"/>
      <c r="Y29" s="39" t="n">
        <f aca="false">S29/S$96*Y$96</f>
        <v>4.58443908468526</v>
      </c>
      <c r="AA29" s="41"/>
    </row>
    <row r="30" customFormat="false" ht="17" hidden="false" customHeight="false" outlineLevel="0" collapsed="false">
      <c r="A30" s="1" t="n">
        <v>1904</v>
      </c>
      <c r="B30" s="1" t="n">
        <v>32</v>
      </c>
      <c r="C30" s="2" t="n">
        <v>1.5</v>
      </c>
      <c r="D30" s="2"/>
      <c r="E30" s="2"/>
      <c r="F30" s="2"/>
      <c r="G30" s="1"/>
      <c r="H30" s="1"/>
      <c r="I30" s="1"/>
      <c r="J30" s="1"/>
      <c r="K30" s="1"/>
      <c r="L30" s="1"/>
      <c r="M30" s="1" t="n">
        <v>203</v>
      </c>
      <c r="N30" s="1"/>
      <c r="O30" s="38" t="n">
        <f aca="false">M30/M$74*O$74</f>
        <v>150.180028129395</v>
      </c>
      <c r="P30" s="1"/>
      <c r="Q30" s="1"/>
      <c r="R30" s="1"/>
      <c r="S30" s="2" t="n">
        <f aca="false">(C30/$O30)*100</f>
        <v>0.998801251194066</v>
      </c>
      <c r="T30" s="1"/>
      <c r="U30" s="1"/>
      <c r="V30" s="1"/>
      <c r="W30" s="1"/>
      <c r="X30" s="1"/>
      <c r="Y30" s="39" t="n">
        <f aca="false">S30/S$96*Y$96</f>
        <v>1.6776272512571</v>
      </c>
      <c r="AA30" s="41"/>
    </row>
    <row r="31" customFormat="false" ht="17" hidden="false" customHeight="false" outlineLevel="0" collapsed="false">
      <c r="A31" s="1" t="n">
        <v>1905</v>
      </c>
      <c r="B31" s="1" t="n">
        <v>39</v>
      </c>
      <c r="C31" s="2" t="n">
        <v>2.5</v>
      </c>
      <c r="D31" s="2"/>
      <c r="E31" s="2"/>
      <c r="F31" s="2"/>
      <c r="G31" s="1"/>
      <c r="H31" s="1"/>
      <c r="I31" s="1"/>
      <c r="J31" s="1"/>
      <c r="K31" s="1"/>
      <c r="L31" s="1"/>
      <c r="M31" s="1" t="n">
        <v>198</v>
      </c>
      <c r="N31" s="1"/>
      <c r="O31" s="38" t="n">
        <f aca="false">M31/M$74*O$74</f>
        <v>146.481012658228</v>
      </c>
      <c r="P31" s="1"/>
      <c r="Q31" s="1"/>
      <c r="R31" s="1"/>
      <c r="S31" s="2" t="n">
        <f aca="false">(C31/$O31)*100</f>
        <v>1.70670584168683</v>
      </c>
      <c r="T31" s="1"/>
      <c r="U31" s="1"/>
      <c r="V31" s="1"/>
      <c r="W31" s="1"/>
      <c r="X31" s="1"/>
      <c r="Y31" s="39" t="n">
        <f aca="false">S31/S$96*Y$96</f>
        <v>2.86665262630632</v>
      </c>
      <c r="AA31" s="41"/>
    </row>
    <row r="32" customFormat="false" ht="17" hidden="false" customHeight="false" outlineLevel="0" collapsed="false">
      <c r="A32" s="1" t="n">
        <v>1906</v>
      </c>
      <c r="B32" s="1" t="n">
        <v>34</v>
      </c>
      <c r="C32" s="2" t="n">
        <v>2.1</v>
      </c>
      <c r="D32" s="2"/>
      <c r="E32" s="2"/>
      <c r="F32" s="2"/>
      <c r="G32" s="1"/>
      <c r="H32" s="1"/>
      <c r="I32" s="1"/>
      <c r="J32" s="1"/>
      <c r="K32" s="1"/>
      <c r="L32" s="1"/>
      <c r="M32" s="1" t="n">
        <v>192</v>
      </c>
      <c r="N32" s="1"/>
      <c r="O32" s="38" t="n">
        <f aca="false">M32/M$74*O$74</f>
        <v>142.042194092827</v>
      </c>
      <c r="P32" s="1"/>
      <c r="Q32" s="1"/>
      <c r="R32" s="1"/>
      <c r="S32" s="2" t="n">
        <f aca="false">(C32/$O32)*100</f>
        <v>1.47843393536122</v>
      </c>
      <c r="T32" s="1"/>
      <c r="U32" s="1"/>
      <c r="V32" s="1"/>
      <c r="W32" s="1"/>
      <c r="X32" s="1"/>
      <c r="Y32" s="39" t="n">
        <f aca="false">S32/S$96*Y$96</f>
        <v>2.48323783753785</v>
      </c>
      <c r="AA32" s="41"/>
    </row>
    <row r="33" customFormat="false" ht="17" hidden="false" customHeight="false" outlineLevel="0" collapsed="false">
      <c r="A33" s="1" t="n">
        <v>1907</v>
      </c>
      <c r="B33" s="1" t="n">
        <v>42</v>
      </c>
      <c r="C33" s="2" t="n">
        <v>1.9</v>
      </c>
      <c r="D33" s="2"/>
      <c r="E33" s="2"/>
      <c r="F33" s="2"/>
      <c r="G33" s="1"/>
      <c r="H33" s="1"/>
      <c r="I33" s="1"/>
      <c r="J33" s="1"/>
      <c r="K33" s="1"/>
      <c r="L33" s="1"/>
      <c r="M33" s="1" t="n">
        <v>176</v>
      </c>
      <c r="N33" s="1"/>
      <c r="O33" s="38" t="n">
        <f aca="false">M33/M$74*O$74</f>
        <v>130.205344585091</v>
      </c>
      <c r="P33" s="1"/>
      <c r="Q33" s="1"/>
      <c r="R33" s="1"/>
      <c r="S33" s="2" t="n">
        <f aca="false">(C33/$O33)*100</f>
        <v>1.45923349464224</v>
      </c>
      <c r="T33" s="1"/>
      <c r="U33" s="1"/>
      <c r="V33" s="1"/>
      <c r="W33" s="1"/>
      <c r="X33" s="1"/>
      <c r="Y33" s="39" t="n">
        <f aca="false">S33/S$96*Y$96</f>
        <v>2.4509879954919</v>
      </c>
      <c r="AA33" s="41"/>
    </row>
    <row r="34" customFormat="false" ht="17" hidden="false" customHeight="false" outlineLevel="0" collapsed="false">
      <c r="A34" s="1" t="n">
        <v>1908</v>
      </c>
      <c r="B34" s="1" t="n">
        <v>18</v>
      </c>
      <c r="C34" s="2" t="n">
        <v>1.9</v>
      </c>
      <c r="D34" s="2"/>
      <c r="E34" s="2"/>
      <c r="F34" s="2"/>
      <c r="G34" s="1"/>
      <c r="H34" s="1"/>
      <c r="I34" s="1"/>
      <c r="J34" s="1"/>
      <c r="K34" s="1"/>
      <c r="L34" s="1"/>
      <c r="M34" s="1" t="n">
        <v>145</v>
      </c>
      <c r="N34" s="1"/>
      <c r="O34" s="38" t="n">
        <f aca="false">M34/M$74*O$74</f>
        <v>107.271448663854</v>
      </c>
      <c r="P34" s="1"/>
      <c r="Q34" s="1"/>
      <c r="R34" s="1"/>
      <c r="S34" s="2" t="n">
        <f aca="false">(C34/$O34)*100</f>
        <v>1.77120755211748</v>
      </c>
      <c r="T34" s="1"/>
      <c r="U34" s="1"/>
      <c r="V34" s="1"/>
      <c r="W34" s="1"/>
      <c r="X34" s="1"/>
      <c r="Y34" s="39" t="n">
        <f aca="false">S34/S$96*Y$96</f>
        <v>2.97499232556259</v>
      </c>
      <c r="AA34" s="41"/>
    </row>
    <row r="35" customFormat="false" ht="17" hidden="false" customHeight="false" outlineLevel="0" collapsed="false">
      <c r="A35" s="1" t="n">
        <v>1909</v>
      </c>
      <c r="B35" s="1" t="n">
        <v>72</v>
      </c>
      <c r="C35" s="2" t="n">
        <v>2.7</v>
      </c>
      <c r="D35" s="2"/>
      <c r="E35" s="2"/>
      <c r="F35" s="2"/>
      <c r="G35" s="1"/>
      <c r="H35" s="1"/>
      <c r="I35" s="1"/>
      <c r="J35" s="1"/>
      <c r="K35" s="1"/>
      <c r="L35" s="1"/>
      <c r="M35" s="1" t="n">
        <v>154</v>
      </c>
      <c r="N35" s="1"/>
      <c r="O35" s="38" t="n">
        <f aca="false">M35/M$74*O$74</f>
        <v>113.929676511955</v>
      </c>
      <c r="P35" s="1"/>
      <c r="Q35" s="1"/>
      <c r="R35" s="1"/>
      <c r="S35" s="2" t="n">
        <f aca="false">(C35/$O35)*100</f>
        <v>2.36988296874228</v>
      </c>
      <c r="T35" s="1"/>
      <c r="U35" s="1"/>
      <c r="V35" s="1"/>
      <c r="W35" s="1"/>
      <c r="X35" s="1"/>
      <c r="Y35" s="39" t="n">
        <f aca="false">S35/S$96*Y$96</f>
        <v>3.98055193252821</v>
      </c>
      <c r="AA35" s="41"/>
    </row>
    <row r="36" customFormat="false" ht="17" hidden="false" customHeight="false" outlineLevel="0" collapsed="false">
      <c r="A36" s="1" t="n">
        <v>1910</v>
      </c>
      <c r="B36" s="1" t="n">
        <v>38</v>
      </c>
      <c r="C36" s="2" t="n">
        <v>9.9</v>
      </c>
      <c r="D36" s="2"/>
      <c r="E36" s="2"/>
      <c r="F36" s="2"/>
      <c r="G36" s="1"/>
      <c r="H36" s="1"/>
      <c r="I36" s="1"/>
      <c r="J36" s="1"/>
      <c r="K36" s="1"/>
      <c r="L36" s="1"/>
      <c r="M36" s="1" t="n">
        <v>158</v>
      </c>
      <c r="N36" s="1"/>
      <c r="O36" s="38" t="n">
        <f aca="false">M36/M$74*O$74</f>
        <v>116.888888888889</v>
      </c>
      <c r="P36" s="1"/>
      <c r="Q36" s="1"/>
      <c r="R36" s="1"/>
      <c r="S36" s="2" t="n">
        <f aca="false">(C36/$O36)*100</f>
        <v>8.46958174904943</v>
      </c>
      <c r="T36" s="1"/>
      <c r="U36" s="1"/>
      <c r="V36" s="1"/>
      <c r="W36" s="1"/>
      <c r="X36" s="1"/>
      <c r="Y36" s="39" t="n">
        <f aca="false">S36/S$96*Y$96</f>
        <v>14.2258543749004</v>
      </c>
      <c r="AA36" s="41"/>
    </row>
    <row r="37" customFormat="false" ht="17" hidden="false" customHeight="false" outlineLevel="0" collapsed="false">
      <c r="A37" s="1" t="n">
        <v>1911</v>
      </c>
      <c r="B37" s="1" t="n">
        <v>63</v>
      </c>
      <c r="C37" s="2" t="n">
        <v>8.1</v>
      </c>
      <c r="D37" s="2"/>
      <c r="E37" s="2"/>
      <c r="F37" s="2"/>
      <c r="G37" s="1"/>
      <c r="H37" s="1"/>
      <c r="I37" s="1"/>
      <c r="J37" s="1"/>
      <c r="K37" s="1"/>
      <c r="L37" s="1"/>
      <c r="M37" s="1" t="n">
        <v>163</v>
      </c>
      <c r="N37" s="1"/>
      <c r="O37" s="38" t="n">
        <f aca="false">M37/M$74*O$74</f>
        <v>120.587904360056</v>
      </c>
      <c r="P37" s="1"/>
      <c r="Q37" s="1"/>
      <c r="R37" s="1"/>
      <c r="S37" s="2" t="n">
        <f aca="false">(C37/$O37)*100</f>
        <v>6.71709160465604</v>
      </c>
      <c r="T37" s="1"/>
      <c r="U37" s="1"/>
      <c r="V37" s="1"/>
      <c r="W37" s="1"/>
      <c r="X37" s="1"/>
      <c r="Y37" s="39" t="n">
        <f aca="false">S37/S$96*Y$96</f>
        <v>11.2823005694971</v>
      </c>
      <c r="AA37" s="41"/>
    </row>
    <row r="38" customFormat="false" ht="17" hidden="false" customHeight="false" outlineLevel="0" collapsed="false">
      <c r="A38" s="1" t="n">
        <v>1912</v>
      </c>
      <c r="B38" s="1" t="n">
        <v>58</v>
      </c>
      <c r="C38" s="2" t="n">
        <v>5.5</v>
      </c>
      <c r="D38" s="2"/>
      <c r="E38" s="2"/>
      <c r="F38" s="2"/>
      <c r="G38" s="1"/>
      <c r="H38" s="1"/>
      <c r="I38" s="1"/>
      <c r="J38" s="1"/>
      <c r="K38" s="1"/>
      <c r="L38" s="1"/>
      <c r="M38" s="1" t="n">
        <v>171</v>
      </c>
      <c r="N38" s="1"/>
      <c r="O38" s="38" t="n">
        <f aca="false">M38/M$74*O$74</f>
        <v>126.506329113924</v>
      </c>
      <c r="P38" s="1"/>
      <c r="Q38" s="1"/>
      <c r="R38" s="1"/>
      <c r="S38" s="2" t="n">
        <f aca="false">(C38/$O38)*100</f>
        <v>4.34760856513908</v>
      </c>
      <c r="T38" s="1"/>
      <c r="U38" s="1"/>
      <c r="V38" s="1"/>
      <c r="W38" s="1"/>
      <c r="X38" s="1"/>
      <c r="Y38" s="39" t="n">
        <f aca="false">S38/S$96*Y$96</f>
        <v>7.30242037438032</v>
      </c>
      <c r="AA38" s="41"/>
    </row>
    <row r="39" customFormat="false" ht="17" hidden="false" customHeight="false" outlineLevel="0" collapsed="false">
      <c r="A39" s="1" t="n">
        <v>1913</v>
      </c>
      <c r="B39" s="1" t="n">
        <v>31</v>
      </c>
      <c r="C39" s="2" t="n">
        <v>3.2</v>
      </c>
      <c r="D39" s="2"/>
      <c r="E39" s="2"/>
      <c r="F39" s="2"/>
      <c r="G39" s="1"/>
      <c r="H39" s="1"/>
      <c r="I39" s="1"/>
      <c r="J39" s="1"/>
      <c r="K39" s="1"/>
      <c r="L39" s="1"/>
      <c r="M39" s="1" t="n">
        <v>192</v>
      </c>
      <c r="N39" s="1"/>
      <c r="O39" s="38" t="n">
        <f aca="false">M39/M$74*O$74</f>
        <v>142.042194092827</v>
      </c>
      <c r="P39" s="1"/>
      <c r="Q39" s="1"/>
      <c r="R39" s="1"/>
      <c r="S39" s="2" t="n">
        <f aca="false">(C39/$O39)*100</f>
        <v>2.25285171102662</v>
      </c>
      <c r="T39" s="1"/>
      <c r="U39" s="1"/>
      <c r="V39" s="1"/>
      <c r="W39" s="1"/>
      <c r="X39" s="1"/>
      <c r="Y39" s="39" t="n">
        <f aca="false">S39/S$96*Y$96</f>
        <v>3.78398146672435</v>
      </c>
      <c r="AA39" s="41"/>
    </row>
    <row r="40" customFormat="false" ht="17" hidden="false" customHeight="false" outlineLevel="0" collapsed="false">
      <c r="A40" s="1" t="n">
        <v>1914</v>
      </c>
      <c r="B40" s="1" t="n">
        <v>32</v>
      </c>
      <c r="C40" s="2" t="n">
        <v>2.9</v>
      </c>
      <c r="D40" s="2"/>
      <c r="E40" s="2"/>
      <c r="F40" s="2"/>
      <c r="G40" s="1"/>
      <c r="H40" s="1"/>
      <c r="I40" s="1"/>
      <c r="J40" s="1"/>
      <c r="K40" s="1"/>
      <c r="L40" s="1"/>
      <c r="M40" s="1" t="n">
        <v>193</v>
      </c>
      <c r="N40" s="1"/>
      <c r="O40" s="38" t="n">
        <f aca="false">M40/M$74*O$74</f>
        <v>142.78199718706</v>
      </c>
      <c r="P40" s="1"/>
      <c r="Q40" s="1"/>
      <c r="R40" s="1"/>
      <c r="S40" s="2" t="n">
        <f aca="false">(C40/$O40)*100</f>
        <v>2.03106838196182</v>
      </c>
      <c r="T40" s="1"/>
      <c r="U40" s="1"/>
      <c r="V40" s="1"/>
      <c r="W40" s="1"/>
      <c r="X40" s="1"/>
      <c r="Y40" s="39" t="n">
        <f aca="false">S40/S$96*Y$96</f>
        <v>3.41146515652868</v>
      </c>
      <c r="AA40" s="41"/>
    </row>
    <row r="41" customFormat="false" ht="17" hidden="false" customHeight="false" outlineLevel="0" collapsed="false">
      <c r="A41" s="1" t="n">
        <v>1915</v>
      </c>
      <c r="B41" s="1" t="n">
        <v>44</v>
      </c>
      <c r="C41" s="2" t="n">
        <v>4.8</v>
      </c>
      <c r="D41" s="2"/>
      <c r="E41" s="2"/>
      <c r="F41" s="2"/>
      <c r="G41" s="1"/>
      <c r="H41" s="1"/>
      <c r="I41" s="1"/>
      <c r="J41" s="1"/>
      <c r="K41" s="1"/>
      <c r="L41" s="1"/>
      <c r="M41" s="1" t="n">
        <v>170</v>
      </c>
      <c r="N41" s="1"/>
      <c r="O41" s="38" t="n">
        <f aca="false">M41/M$74*O$74</f>
        <v>125.766526019691</v>
      </c>
      <c r="P41" s="1"/>
      <c r="Q41" s="1"/>
      <c r="R41" s="1"/>
      <c r="S41" s="2" t="n">
        <f aca="false">(C41/$O41)*100</f>
        <v>3.81659583985686</v>
      </c>
      <c r="T41" s="1"/>
      <c r="U41" s="1"/>
      <c r="V41" s="1"/>
      <c r="W41" s="1"/>
      <c r="X41" s="1"/>
      <c r="Y41" s="39" t="n">
        <f aca="false">S41/S$96*Y$96</f>
        <v>6.41050977892124</v>
      </c>
      <c r="AA41" s="41"/>
    </row>
    <row r="42" customFormat="false" ht="17" hidden="false" customHeight="false" outlineLevel="0" collapsed="false">
      <c r="A42" s="1" t="n">
        <v>1916</v>
      </c>
      <c r="B42" s="1" t="n">
        <v>43</v>
      </c>
      <c r="C42" s="2" t="n">
        <v>4</v>
      </c>
      <c r="D42" s="2"/>
      <c r="E42" s="2"/>
      <c r="F42" s="2"/>
      <c r="G42" s="1"/>
      <c r="H42" s="1"/>
      <c r="I42" s="1"/>
      <c r="J42" s="1"/>
      <c r="K42" s="1"/>
      <c r="L42" s="1"/>
      <c r="M42" s="1" t="n">
        <v>159</v>
      </c>
      <c r="N42" s="1"/>
      <c r="O42" s="38" t="n">
        <f aca="false">M42/M$74*O$74</f>
        <v>117.628691983122</v>
      </c>
      <c r="P42" s="1"/>
      <c r="Q42" s="1"/>
      <c r="R42" s="1"/>
      <c r="S42" s="2" t="n">
        <f aca="false">(C42/$O42)*100</f>
        <v>3.40053088456848</v>
      </c>
      <c r="T42" s="1"/>
      <c r="U42" s="1"/>
      <c r="V42" s="1"/>
      <c r="W42" s="1"/>
      <c r="X42" s="1"/>
      <c r="Y42" s="39" t="n">
        <f aca="false">S42/S$96*Y$96</f>
        <v>5.71167013845184</v>
      </c>
      <c r="AA42" s="41"/>
    </row>
    <row r="43" customFormat="false" ht="17" hidden="false" customHeight="false" outlineLevel="0" collapsed="false">
      <c r="A43" s="1" t="n">
        <v>1917</v>
      </c>
      <c r="B43" s="1" t="n">
        <v>41</v>
      </c>
      <c r="C43" s="2" t="n">
        <v>7.8</v>
      </c>
      <c r="D43" s="2"/>
      <c r="E43" s="2"/>
      <c r="F43" s="2"/>
      <c r="G43" s="1"/>
      <c r="H43" s="1"/>
      <c r="I43" s="1"/>
      <c r="J43" s="1"/>
      <c r="K43" s="1"/>
      <c r="L43" s="1"/>
      <c r="M43" s="1" t="n">
        <v>203</v>
      </c>
      <c r="N43" s="1"/>
      <c r="O43" s="38" t="n">
        <f aca="false">M43/M$74*O$74</f>
        <v>150.180028129395</v>
      </c>
      <c r="P43" s="1"/>
      <c r="Q43" s="1"/>
      <c r="R43" s="1"/>
      <c r="S43" s="2" t="n">
        <f aca="false">(C43/$O43)*100</f>
        <v>5.19376650620914</v>
      </c>
      <c r="T43" s="1"/>
      <c r="U43" s="1"/>
      <c r="V43" s="1"/>
      <c r="W43" s="1"/>
      <c r="X43" s="1"/>
      <c r="Y43" s="39" t="n">
        <f aca="false">S43/S$96*Y$96</f>
        <v>8.72366170653691</v>
      </c>
      <c r="AA43" s="41"/>
    </row>
    <row r="44" customFormat="false" ht="17" hidden="false" customHeight="false" outlineLevel="0" collapsed="false">
      <c r="A44" s="1" t="n">
        <v>1918</v>
      </c>
      <c r="B44" s="1" t="n">
        <v>112</v>
      </c>
      <c r="C44" s="2" t="n">
        <v>26.2</v>
      </c>
      <c r="D44" s="2"/>
      <c r="E44" s="2"/>
      <c r="F44" s="2"/>
      <c r="G44" s="1"/>
      <c r="H44" s="1"/>
      <c r="I44" s="1"/>
      <c r="J44" s="1"/>
      <c r="K44" s="1"/>
      <c r="L44" s="1"/>
      <c r="M44" s="1" t="n">
        <v>286</v>
      </c>
      <c r="N44" s="1"/>
      <c r="O44" s="38" t="n">
        <f aca="false">M44/M$74*O$74</f>
        <v>211.583684950774</v>
      </c>
      <c r="P44" s="1"/>
      <c r="Q44" s="1"/>
      <c r="R44" s="1"/>
      <c r="S44" s="2" t="n">
        <f aca="false">(C44/$O44)*100</f>
        <v>12.3828073067617</v>
      </c>
      <c r="T44" s="1"/>
      <c r="U44" s="1"/>
      <c r="V44" s="1"/>
      <c r="W44" s="1"/>
      <c r="X44" s="1"/>
      <c r="Y44" s="39" t="n">
        <f aca="false">S44/S$96*Y$96</f>
        <v>20.7986673625548</v>
      </c>
      <c r="AA44" s="41"/>
    </row>
    <row r="45" customFormat="false" ht="17" hidden="false" customHeight="false" outlineLevel="0" collapsed="false">
      <c r="A45" s="1" t="n">
        <v>1919</v>
      </c>
      <c r="B45" s="1" t="n">
        <v>228</v>
      </c>
      <c r="C45" s="1"/>
      <c r="D45" s="42" t="n">
        <f aca="false">AVERAGE(E45:F45)</f>
        <v>95</v>
      </c>
      <c r="E45" s="42" t="n">
        <v>89</v>
      </c>
      <c r="F45" s="42" t="n">
        <v>101</v>
      </c>
      <c r="G45" s="1"/>
      <c r="H45" s="1"/>
      <c r="I45" s="1"/>
      <c r="J45" s="1"/>
      <c r="K45" s="1"/>
      <c r="L45" s="1"/>
      <c r="M45" s="1" t="n">
        <v>434</v>
      </c>
      <c r="N45" s="1"/>
      <c r="O45" s="38" t="n">
        <f aca="false">M45/M$74*O$74</f>
        <v>321.074542897328</v>
      </c>
      <c r="P45" s="1"/>
      <c r="Q45" s="1"/>
      <c r="R45" s="1"/>
      <c r="S45" s="2"/>
      <c r="T45" s="2" t="n">
        <f aca="false">(D45/$O45)*100</f>
        <v>29.5881445918242</v>
      </c>
      <c r="U45" s="2" t="n">
        <f aca="false">(E45/$O45)*100</f>
        <v>27.7194196702353</v>
      </c>
      <c r="V45" s="2" t="n">
        <f aca="false">(F45/$O45)*100</f>
        <v>31.4568695134131</v>
      </c>
      <c r="W45" s="1"/>
      <c r="X45" s="1"/>
      <c r="Y45" s="39" t="n">
        <f aca="false">T45/S$96*Y$96</f>
        <v>49.6974524431538</v>
      </c>
      <c r="AA45" s="41"/>
    </row>
    <row r="46" customFormat="false" ht="17" hidden="false" customHeight="false" outlineLevel="0" collapsed="false">
      <c r="A46" s="1" t="n">
        <v>1920</v>
      </c>
      <c r="B46" s="1" t="n">
        <v>336</v>
      </c>
      <c r="C46" s="1"/>
      <c r="D46" s="42" t="n">
        <f aca="false">AVERAGE(E46:F46)</f>
        <v>63</v>
      </c>
      <c r="E46" s="42" t="n">
        <v>59</v>
      </c>
      <c r="F46" s="42" t="n">
        <v>67</v>
      </c>
      <c r="G46" s="1"/>
      <c r="H46" s="1"/>
      <c r="I46" s="1"/>
      <c r="J46" s="1"/>
      <c r="K46" s="1"/>
      <c r="L46" s="1"/>
      <c r="M46" s="1" t="n">
        <v>530</v>
      </c>
      <c r="N46" s="1"/>
      <c r="O46" s="38" t="n">
        <f aca="false">M46/M$74*O$74</f>
        <v>392.095639943741</v>
      </c>
      <c r="P46" s="1"/>
      <c r="Q46" s="1"/>
      <c r="R46" s="1"/>
      <c r="S46" s="2"/>
      <c r="T46" s="2" t="n">
        <f aca="false">(D46/$O46)*100</f>
        <v>16.0675084295861</v>
      </c>
      <c r="U46" s="2" t="n">
        <f aca="false">(E46/$O46)*100</f>
        <v>15.0473491642155</v>
      </c>
      <c r="V46" s="2" t="n">
        <f aca="false">(F46/$O46)*100</f>
        <v>17.0876676949566</v>
      </c>
      <c r="W46" s="1"/>
      <c r="X46" s="1"/>
      <c r="Y46" s="39" t="n">
        <f aca="false">T46/S$96*Y$96</f>
        <v>26.9876414041849</v>
      </c>
      <c r="AA46" s="41"/>
    </row>
    <row r="47" customFormat="false" ht="17" hidden="false" customHeight="false" outlineLevel="0" collapsed="false">
      <c r="A47" s="1" t="n">
        <v>1921</v>
      </c>
      <c r="B47" s="1" t="n">
        <v>78</v>
      </c>
      <c r="C47" s="1"/>
      <c r="D47" s="42" t="n">
        <f aca="false">AVERAGE(E47:F47)</f>
        <v>15</v>
      </c>
      <c r="E47" s="42" t="n">
        <v>14</v>
      </c>
      <c r="F47" s="42" t="n">
        <v>16</v>
      </c>
      <c r="G47" s="1"/>
      <c r="H47" s="1"/>
      <c r="I47" s="1"/>
      <c r="J47" s="1"/>
      <c r="K47" s="1"/>
      <c r="L47" s="1"/>
      <c r="M47" s="1" t="n">
        <v>458</v>
      </c>
      <c r="N47" s="1"/>
      <c r="O47" s="38" t="n">
        <f aca="false">M47/M$74*O$74</f>
        <v>338.829817158931</v>
      </c>
      <c r="P47" s="1"/>
      <c r="Q47" s="1"/>
      <c r="R47" s="1"/>
      <c r="S47" s="2"/>
      <c r="T47" s="2" t="n">
        <f aca="false">(D47/$O47)*100</f>
        <v>4.42700117887326</v>
      </c>
      <c r="U47" s="2" t="n">
        <f aca="false">(E47/$O47)*100</f>
        <v>4.13186776694838</v>
      </c>
      <c r="V47" s="2" t="n">
        <f aca="false">(F47/$O47)*100</f>
        <v>4.72213459079815</v>
      </c>
      <c r="W47" s="1"/>
      <c r="X47" s="1"/>
      <c r="Y47" s="39" t="n">
        <f aca="false">T47/S$96*Y$96</f>
        <v>7.43577144116138</v>
      </c>
      <c r="AA47" s="41"/>
    </row>
    <row r="48" customFormat="false" ht="17" hidden="false" customHeight="false" outlineLevel="0" collapsed="false">
      <c r="A48" s="1" t="n">
        <v>1922</v>
      </c>
      <c r="B48" s="1" t="n">
        <v>67</v>
      </c>
      <c r="C48" s="1"/>
      <c r="D48" s="42" t="n">
        <f aca="false">AVERAGE(E48:F48)</f>
        <v>12.5</v>
      </c>
      <c r="E48" s="42" t="n">
        <v>11</v>
      </c>
      <c r="F48" s="42" t="n">
        <v>14</v>
      </c>
      <c r="G48" s="1"/>
      <c r="H48" s="1"/>
      <c r="I48" s="1"/>
      <c r="J48" s="1"/>
      <c r="K48" s="1"/>
      <c r="L48" s="1"/>
      <c r="M48" s="1" t="n">
        <v>381</v>
      </c>
      <c r="N48" s="1"/>
      <c r="O48" s="38" t="n">
        <f aca="false">M48/M$74*O$74</f>
        <v>281.864978902954</v>
      </c>
      <c r="P48" s="1"/>
      <c r="Q48" s="1"/>
      <c r="R48" s="1"/>
      <c r="S48" s="2"/>
      <c r="T48" s="2" t="n">
        <f aca="false">(D48/$O48)*100</f>
        <v>4.43474746265082</v>
      </c>
      <c r="U48" s="2" t="n">
        <f aca="false">(E48/$O48)*100</f>
        <v>3.90257776713272</v>
      </c>
      <c r="V48" s="2" t="n">
        <f aca="false">(F48/$O48)*100</f>
        <v>4.96691715816892</v>
      </c>
      <c r="W48" s="1"/>
      <c r="X48" s="1"/>
      <c r="Y48" s="39" t="n">
        <f aca="false">T48/S$96*Y$96</f>
        <v>7.4487824148117</v>
      </c>
      <c r="AA48" s="41"/>
    </row>
    <row r="49" customFormat="false" ht="17" hidden="false" customHeight="false" outlineLevel="0" collapsed="false">
      <c r="A49" s="1" t="n">
        <v>1923</v>
      </c>
      <c r="B49" s="1" t="n">
        <v>124</v>
      </c>
      <c r="C49" s="1"/>
      <c r="D49" s="42" t="n">
        <f aca="false">AVERAGE(E49:F49)</f>
        <v>25</v>
      </c>
      <c r="E49" s="42" t="n">
        <v>22</v>
      </c>
      <c r="F49" s="42" t="n">
        <v>28</v>
      </c>
      <c r="G49" s="1"/>
      <c r="H49" s="1"/>
      <c r="I49" s="1"/>
      <c r="J49" s="1"/>
      <c r="K49" s="1"/>
      <c r="L49" s="1"/>
      <c r="M49" s="1" t="n">
        <v>334</v>
      </c>
      <c r="N49" s="1"/>
      <c r="O49" s="38" t="n">
        <f aca="false">M49/M$74*O$74</f>
        <v>247.09423347398</v>
      </c>
      <c r="P49" s="1"/>
      <c r="Q49" s="42" t="n">
        <v>51.2586</v>
      </c>
      <c r="R49" s="1"/>
      <c r="S49" s="2"/>
      <c r="T49" s="2" t="n">
        <f aca="false">(D49/$O49)*100</f>
        <v>10.1175975046106</v>
      </c>
      <c r="U49" s="2" t="n">
        <f aca="false">(E49/$O49)*100</f>
        <v>8.90348580405728</v>
      </c>
      <c r="V49" s="2" t="n">
        <f aca="false">(F49/$O49)*100</f>
        <v>11.3317092051638</v>
      </c>
      <c r="W49" s="1"/>
      <c r="X49" s="1"/>
      <c r="Y49" s="39" t="n">
        <f aca="false">T49/S$96*Y$96</f>
        <v>16.993928742774</v>
      </c>
      <c r="AA49" s="41"/>
    </row>
    <row r="50" customFormat="false" ht="17" hidden="false" customHeight="false" outlineLevel="0" collapsed="false">
      <c r="A50" s="1" t="n">
        <v>1924</v>
      </c>
      <c r="B50" s="1" t="n">
        <v>129</v>
      </c>
      <c r="C50" s="1"/>
      <c r="D50" s="42" t="n">
        <f aca="false">AVERAGE(E50:F50)</f>
        <v>13.5</v>
      </c>
      <c r="E50" s="42" t="n">
        <v>12</v>
      </c>
      <c r="F50" s="42" t="n">
        <v>15</v>
      </c>
      <c r="G50" s="1"/>
      <c r="H50" s="1"/>
      <c r="I50" s="1"/>
      <c r="J50" s="1"/>
      <c r="K50" s="1"/>
      <c r="L50" s="1"/>
      <c r="M50" s="1" t="n">
        <v>374</v>
      </c>
      <c r="N50" s="1"/>
      <c r="O50" s="38" t="n">
        <f aca="false">M50/M$74*O$74</f>
        <v>276.686357243319</v>
      </c>
      <c r="P50" s="1"/>
      <c r="Q50" s="42" t="n">
        <v>55.4233166666667</v>
      </c>
      <c r="R50" s="1"/>
      <c r="S50" s="2"/>
      <c r="T50" s="2" t="n">
        <f aca="false">(D50/$O50)*100</f>
        <v>4.87917081799882</v>
      </c>
      <c r="U50" s="2" t="n">
        <f aca="false">(E50/$O50)*100</f>
        <v>4.33704072711006</v>
      </c>
      <c r="V50" s="2" t="n">
        <f aca="false">(F50/$O50)*100</f>
        <v>5.42130090888758</v>
      </c>
      <c r="W50" s="1"/>
      <c r="X50" s="1"/>
      <c r="Y50" s="39" t="n">
        <f aca="false">T50/S$96*Y$96</f>
        <v>8.19525397873454</v>
      </c>
      <c r="AA50" s="41"/>
    </row>
    <row r="51" customFormat="false" ht="17" hidden="false" customHeight="false" outlineLevel="0" collapsed="false">
      <c r="A51" s="1" t="n">
        <v>1925</v>
      </c>
      <c r="B51" s="1" t="n">
        <v>116</v>
      </c>
      <c r="C51" s="1"/>
      <c r="D51" s="42" t="n">
        <f aca="false">AVERAGE(E51:F51)</f>
        <v>47</v>
      </c>
      <c r="E51" s="42" t="n">
        <v>45</v>
      </c>
      <c r="F51" s="42" t="n">
        <v>49</v>
      </c>
      <c r="G51" s="1"/>
      <c r="H51" s="1"/>
      <c r="I51" s="1"/>
      <c r="J51" s="1"/>
      <c r="K51" s="1"/>
      <c r="L51" s="1"/>
      <c r="M51" s="1" t="n">
        <v>420</v>
      </c>
      <c r="N51" s="1"/>
      <c r="O51" s="38" t="n">
        <f aca="false">M51/M$74*O$74</f>
        <v>310.717299578059</v>
      </c>
      <c r="P51" s="1"/>
      <c r="Q51" s="42" t="n">
        <v>63.3299416666667</v>
      </c>
      <c r="R51" s="1"/>
      <c r="S51" s="2"/>
      <c r="T51" s="2" t="n">
        <f aca="false">(D51/$O51)*100</f>
        <v>15.1262900597501</v>
      </c>
      <c r="U51" s="2" t="n">
        <f aca="false">(E51/$O51)*100</f>
        <v>14.482618142314</v>
      </c>
      <c r="V51" s="2" t="n">
        <f aca="false">(F51/$O51)*100</f>
        <v>15.7699619771863</v>
      </c>
      <c r="W51" s="1"/>
      <c r="X51" s="1"/>
      <c r="Y51" s="39" t="n">
        <f aca="false">T51/S$96*Y$96</f>
        <v>25.4067327051492</v>
      </c>
      <c r="AA51" s="41"/>
    </row>
    <row r="52" customFormat="false" ht="17" hidden="false" customHeight="false" outlineLevel="0" collapsed="false">
      <c r="A52" s="1" t="n">
        <v>1926</v>
      </c>
      <c r="B52" s="1" t="n">
        <v>153</v>
      </c>
      <c r="C52" s="1"/>
      <c r="D52" s="42" t="n">
        <f aca="false">AVERAGE(E52:F52)</f>
        <v>73.5</v>
      </c>
      <c r="E52" s="42" t="n">
        <v>70</v>
      </c>
      <c r="F52" s="42" t="n">
        <v>77</v>
      </c>
      <c r="G52" s="1"/>
      <c r="H52" s="1"/>
      <c r="I52" s="1"/>
      <c r="J52" s="1"/>
      <c r="K52" s="1"/>
      <c r="L52" s="1"/>
      <c r="M52" s="1" t="n">
        <v>401</v>
      </c>
      <c r="N52" s="1"/>
      <c r="O52" s="38" t="n">
        <f aca="false">M52/M$74*O$74</f>
        <v>296.661040787623</v>
      </c>
      <c r="P52" s="1"/>
      <c r="Q52" s="42" t="n">
        <v>66.1577</v>
      </c>
      <c r="R52" s="1"/>
      <c r="S52" s="2"/>
      <c r="T52" s="2" t="n">
        <f aca="false">(D52/$O52)*100</f>
        <v>24.7757507372254</v>
      </c>
      <c r="U52" s="2" t="n">
        <f aca="false">(E52/$O52)*100</f>
        <v>23.5959530830718</v>
      </c>
      <c r="V52" s="2" t="n">
        <f aca="false">(F52/$O52)*100</f>
        <v>25.955548391379</v>
      </c>
      <c r="W52" s="1"/>
      <c r="X52" s="1"/>
      <c r="Y52" s="39" t="n">
        <f aca="false">T52/S$96*Y$96</f>
        <v>41.6143597712079</v>
      </c>
      <c r="AA52" s="41"/>
    </row>
    <row r="53" customFormat="false" ht="17" hidden="false" customHeight="false" outlineLevel="0" collapsed="false">
      <c r="A53" s="1" t="n">
        <v>1927</v>
      </c>
      <c r="B53" s="1" t="n">
        <v>180</v>
      </c>
      <c r="C53" s="1"/>
      <c r="D53" s="42" t="n">
        <f aca="false">AVERAGE(E53:F53)</f>
        <v>41</v>
      </c>
      <c r="E53" s="42" t="n">
        <v>38</v>
      </c>
      <c r="F53" s="42" t="n">
        <v>44</v>
      </c>
      <c r="G53" s="1"/>
      <c r="H53" s="1"/>
      <c r="I53" s="1"/>
      <c r="J53" s="1"/>
      <c r="K53" s="1"/>
      <c r="L53" s="1"/>
      <c r="M53" s="1" t="n">
        <v>426</v>
      </c>
      <c r="N53" s="1"/>
      <c r="O53" s="38" t="n">
        <f aca="false">M53/M$74*O$74</f>
        <v>315.15611814346</v>
      </c>
      <c r="P53" s="1"/>
      <c r="Q53" s="42" t="n">
        <v>71.7577</v>
      </c>
      <c r="R53" s="1"/>
      <c r="S53" s="2"/>
      <c r="T53" s="2" t="n">
        <f aca="false">(D53/$O53)*100</f>
        <v>13.009425373534</v>
      </c>
      <c r="U53" s="2" t="n">
        <f aca="false">(E53/$O53)*100</f>
        <v>12.0575161998608</v>
      </c>
      <c r="V53" s="2" t="n">
        <f aca="false">(F53/$O53)*100</f>
        <v>13.9613345472072</v>
      </c>
      <c r="W53" s="1"/>
      <c r="X53" s="1"/>
      <c r="Y53" s="39" t="n">
        <f aca="false">T53/S$96*Y$96</f>
        <v>21.8511605824927</v>
      </c>
      <c r="AA53" s="41"/>
    </row>
    <row r="54" customFormat="false" ht="17" hidden="false" customHeight="false" outlineLevel="0" collapsed="false">
      <c r="A54" s="1" t="n">
        <v>1928</v>
      </c>
      <c r="B54" s="1" t="n">
        <v>270</v>
      </c>
      <c r="C54" s="1"/>
      <c r="D54" s="42" t="n">
        <f aca="false">AVERAGE(E54:F54)</f>
        <v>47.5</v>
      </c>
      <c r="E54" s="42" t="n">
        <v>44</v>
      </c>
      <c r="F54" s="42" t="n">
        <v>51</v>
      </c>
      <c r="G54" s="1"/>
      <c r="H54" s="1"/>
      <c r="I54" s="1"/>
      <c r="J54" s="1"/>
      <c r="K54" s="1"/>
      <c r="L54" s="1"/>
      <c r="M54" s="1" t="n">
        <v>420</v>
      </c>
      <c r="N54" s="1"/>
      <c r="O54" s="38" t="n">
        <f aca="false">M54/M$74*O$74</f>
        <v>310.717299578059</v>
      </c>
      <c r="P54" s="1"/>
      <c r="Q54" s="42" t="n">
        <v>80.6211666666667</v>
      </c>
      <c r="R54" s="1"/>
      <c r="S54" s="2"/>
      <c r="T54" s="2" t="n">
        <f aca="false">(D54/$O54)*100</f>
        <v>15.2872080391092</v>
      </c>
      <c r="U54" s="2" t="n">
        <f aca="false">(E54/$O54)*100</f>
        <v>14.1607821835959</v>
      </c>
      <c r="V54" s="2" t="n">
        <f aca="false">(F54/$O54)*100</f>
        <v>16.4136338946225</v>
      </c>
      <c r="W54" s="1"/>
      <c r="X54" s="1"/>
      <c r="Y54" s="39" t="n">
        <f aca="false">T54/S$96*Y$96</f>
        <v>25.6770170956295</v>
      </c>
      <c r="AA54" s="41"/>
    </row>
    <row r="55" customFormat="false" ht="17" hidden="false" customHeight="false" outlineLevel="0" collapsed="false">
      <c r="A55" s="1" t="n">
        <v>1929</v>
      </c>
      <c r="B55" s="1" t="n">
        <v>431</v>
      </c>
      <c r="C55" s="1"/>
      <c r="D55" s="42" t="n">
        <f aca="false">AVERAGE(E55:F55)</f>
        <v>47.5</v>
      </c>
      <c r="E55" s="42" t="n">
        <v>45</v>
      </c>
      <c r="F55" s="42" t="n">
        <v>50</v>
      </c>
      <c r="G55" s="1"/>
      <c r="H55" s="1"/>
      <c r="I55" s="1"/>
      <c r="J55" s="1"/>
      <c r="K55" s="1"/>
      <c r="L55" s="1"/>
      <c r="M55" s="1" t="n">
        <v>442</v>
      </c>
      <c r="N55" s="1"/>
      <c r="O55" s="38" t="n">
        <f aca="false">M55/M$74*O$74</f>
        <v>326.992967651196</v>
      </c>
      <c r="P55" s="1"/>
      <c r="Q55" s="42"/>
      <c r="R55" s="1"/>
      <c r="S55" s="2"/>
      <c r="T55" s="2" t="n">
        <f aca="false">(D55/$O55)*100</f>
        <v>14.5263062815065</v>
      </c>
      <c r="U55" s="2" t="n">
        <f aca="false">(E55/$O55)*100</f>
        <v>13.7617638456377</v>
      </c>
      <c r="V55" s="2" t="n">
        <f aca="false">(F55/$O55)*100</f>
        <v>15.2908487173752</v>
      </c>
      <c r="W55" s="1"/>
      <c r="X55" s="1"/>
      <c r="Y55" s="39" t="n">
        <f aca="false">T55/S$96*Y$96</f>
        <v>24.3989755207339</v>
      </c>
      <c r="AA55" s="41"/>
    </row>
    <row r="56" customFormat="false" ht="17" hidden="false" customHeight="false" outlineLevel="0" collapsed="false">
      <c r="A56" s="1" t="n">
        <v>1930</v>
      </c>
      <c r="B56" s="1" t="n">
        <v>158</v>
      </c>
      <c r="C56" s="1"/>
      <c r="D56" s="42" t="n">
        <f aca="false">AVERAGE(E56:F56)</f>
        <v>29.5</v>
      </c>
      <c r="E56" s="42" t="n">
        <v>28</v>
      </c>
      <c r="F56" s="42" t="n">
        <v>31</v>
      </c>
      <c r="G56" s="1"/>
      <c r="H56" s="1"/>
      <c r="I56" s="1"/>
      <c r="J56" s="1"/>
      <c r="K56" s="1"/>
      <c r="L56" s="1"/>
      <c r="M56" s="1" t="n">
        <v>435</v>
      </c>
      <c r="N56" s="1"/>
      <c r="O56" s="38" t="n">
        <f aca="false">M56/M$74*O$74</f>
        <v>321.814345991561</v>
      </c>
      <c r="P56" s="1"/>
      <c r="Q56" s="42"/>
      <c r="R56" s="1"/>
      <c r="S56" s="2"/>
      <c r="T56" s="2" t="n">
        <f aca="false">(D56/$O56)*100</f>
        <v>9.16677592762554</v>
      </c>
      <c r="U56" s="2" t="n">
        <f aca="false">(E56/$O56)*100</f>
        <v>8.70066867706831</v>
      </c>
      <c r="V56" s="2" t="n">
        <f aca="false">(F56/$O56)*100</f>
        <v>9.63288317818277</v>
      </c>
      <c r="W56" s="1"/>
      <c r="X56" s="1"/>
      <c r="Y56" s="39" t="n">
        <f aca="false">T56/S$96*Y$96</f>
        <v>15.3968901059818</v>
      </c>
      <c r="AA56" s="41"/>
    </row>
    <row r="57" customFormat="false" ht="17" hidden="false" customHeight="false" outlineLevel="0" collapsed="false">
      <c r="A57" s="1" t="n">
        <v>1931</v>
      </c>
      <c r="B57" s="1" t="n">
        <v>101</v>
      </c>
      <c r="C57" s="1"/>
      <c r="D57" s="42" t="n">
        <f aca="false">AVERAGE(E57:F57)</f>
        <v>17.5</v>
      </c>
      <c r="E57" s="42" t="n">
        <v>16</v>
      </c>
      <c r="F57" s="42" t="n">
        <v>19</v>
      </c>
      <c r="G57" s="1"/>
      <c r="H57" s="1"/>
      <c r="I57" s="1"/>
      <c r="J57" s="1"/>
      <c r="K57" s="1"/>
      <c r="L57" s="1"/>
      <c r="M57" s="1" t="n">
        <v>408</v>
      </c>
      <c r="N57" s="1"/>
      <c r="O57" s="38" t="n">
        <f aca="false">M57/M$74*O$74</f>
        <v>301.839662447257</v>
      </c>
      <c r="P57" s="1"/>
      <c r="Q57" s="42" t="n">
        <v>46.1228333333333</v>
      </c>
      <c r="R57" s="1"/>
      <c r="S57" s="2"/>
      <c r="T57" s="2" t="n">
        <f aca="false">(D57/$O57)*100</f>
        <v>5.79778013867144</v>
      </c>
      <c r="U57" s="2" t="n">
        <f aca="false">(E57/$O57)*100</f>
        <v>5.30082755535674</v>
      </c>
      <c r="V57" s="2" t="n">
        <f aca="false">(F57/$O57)*100</f>
        <v>6.29473272198613</v>
      </c>
      <c r="W57" s="1"/>
      <c r="X57" s="1"/>
      <c r="Y57" s="39" t="n">
        <f aca="false">T57/S$96*Y$96</f>
        <v>9.73818759818765</v>
      </c>
      <c r="AA57" s="41"/>
    </row>
    <row r="58" customFormat="false" ht="17" hidden="false" customHeight="false" outlineLevel="0" collapsed="false">
      <c r="A58" s="1" t="n">
        <v>1932</v>
      </c>
      <c r="B58" s="1" t="n">
        <v>86</v>
      </c>
      <c r="C58" s="1"/>
      <c r="D58" s="42" t="n">
        <f aca="false">AVERAGE(E58:F58)</f>
        <v>9.5</v>
      </c>
      <c r="E58" s="42" t="n">
        <v>9</v>
      </c>
      <c r="F58" s="42" t="n">
        <v>10</v>
      </c>
      <c r="G58" s="1"/>
      <c r="H58" s="1"/>
      <c r="I58" s="1"/>
      <c r="J58" s="1"/>
      <c r="K58" s="1"/>
      <c r="L58" s="1"/>
      <c r="M58" s="1" t="n">
        <v>347</v>
      </c>
      <c r="N58" s="1"/>
      <c r="O58" s="38" t="n">
        <f aca="false">M58/M$74*O$74</f>
        <v>256.711673699015</v>
      </c>
      <c r="P58" s="1"/>
      <c r="Q58" s="42" t="n">
        <v>40.7633</v>
      </c>
      <c r="R58" s="1"/>
      <c r="S58" s="2"/>
      <c r="T58" s="2" t="n">
        <f aca="false">(D58/$O58)*100</f>
        <v>3.70064978468349</v>
      </c>
      <c r="U58" s="2" t="n">
        <f aca="false">(E58/$O58)*100</f>
        <v>3.50587874338436</v>
      </c>
      <c r="V58" s="2" t="n">
        <f aca="false">(F58/$O58)*100</f>
        <v>3.89542082598262</v>
      </c>
      <c r="W58" s="1"/>
      <c r="X58" s="1"/>
      <c r="Y58" s="39" t="n">
        <f aca="false">T58/S$96*Y$96</f>
        <v>6.21576206349532</v>
      </c>
      <c r="AA58" s="41"/>
    </row>
    <row r="59" customFormat="false" ht="17" hidden="false" customHeight="false" outlineLevel="0" collapsed="false">
      <c r="A59" s="1" t="n">
        <v>1933</v>
      </c>
      <c r="B59" s="1" t="n">
        <v>92</v>
      </c>
      <c r="C59" s="1"/>
      <c r="D59" s="42" t="n">
        <f aca="false">AVERAGE(E59:F59)</f>
        <v>15.5</v>
      </c>
      <c r="E59" s="42" t="n">
        <v>14</v>
      </c>
      <c r="F59" s="42" t="n">
        <v>17</v>
      </c>
      <c r="G59" s="1"/>
      <c r="H59" s="1"/>
      <c r="I59" s="1"/>
      <c r="J59" s="1"/>
      <c r="K59" s="1"/>
      <c r="L59" s="1"/>
      <c r="M59" s="1" t="n">
        <v>357</v>
      </c>
      <c r="N59" s="1"/>
      <c r="O59" s="38" t="n">
        <f aca="false">M59/M$74*O$74</f>
        <v>264.10970464135</v>
      </c>
      <c r="P59" s="1"/>
      <c r="Q59" s="42" t="n">
        <v>55.991825</v>
      </c>
      <c r="R59" s="1"/>
      <c r="S59" s="2"/>
      <c r="T59" s="2" t="n">
        <f aca="false">(D59/$O59)*100</f>
        <v>5.86877336485925</v>
      </c>
      <c r="U59" s="2" t="n">
        <f aca="false">(E59/$O59)*100</f>
        <v>5.30082755535674</v>
      </c>
      <c r="V59" s="2" t="n">
        <f aca="false">(F59/$O59)*100</f>
        <v>6.43671917436176</v>
      </c>
      <c r="W59" s="1"/>
      <c r="X59" s="1"/>
      <c r="Y59" s="39" t="n">
        <f aca="false">T59/S$96*Y$96</f>
        <v>9.85743071163485</v>
      </c>
      <c r="AA59" s="41"/>
    </row>
    <row r="60" customFormat="false" ht="17" hidden="false" customHeight="false" outlineLevel="0" collapsed="false">
      <c r="A60" s="1" t="n">
        <v>1934</v>
      </c>
      <c r="B60" s="1" t="n">
        <v>121</v>
      </c>
      <c r="C60" s="1"/>
      <c r="D60" s="42" t="n">
        <f aca="false">AVERAGE(E60:F60)</f>
        <v>17</v>
      </c>
      <c r="E60" s="42" t="n">
        <v>16</v>
      </c>
      <c r="F60" s="42" t="n">
        <v>18</v>
      </c>
      <c r="G60" s="1"/>
      <c r="H60" s="1"/>
      <c r="I60" s="1"/>
      <c r="J60" s="1"/>
      <c r="K60" s="1"/>
      <c r="L60" s="1"/>
      <c r="M60" s="1" t="n">
        <v>427</v>
      </c>
      <c r="N60" s="1"/>
      <c r="O60" s="38" t="n">
        <f aca="false">M60/M$74*O$74</f>
        <v>315.895921237693</v>
      </c>
      <c r="P60" s="1"/>
      <c r="Q60" s="42" t="n">
        <v>60.5992166666667</v>
      </c>
      <c r="R60" s="1"/>
      <c r="S60" s="2"/>
      <c r="T60" s="2" t="n">
        <f aca="false">(D60/$O60)*100</f>
        <v>5.38151930971229</v>
      </c>
      <c r="U60" s="2" t="n">
        <f aca="false">(E60/$O60)*100</f>
        <v>5.06495935031745</v>
      </c>
      <c r="V60" s="2" t="n">
        <f aca="false">(F60/$O60)*100</f>
        <v>5.69807926910713</v>
      </c>
      <c r="W60" s="1"/>
      <c r="X60" s="1"/>
      <c r="Y60" s="39" t="n">
        <f aca="false">T60/S$96*Y$96</f>
        <v>9.03901896032514</v>
      </c>
      <c r="AA60" s="41"/>
    </row>
    <row r="61" customFormat="false" ht="17" hidden="false" customHeight="false" outlineLevel="0" collapsed="false">
      <c r="A61" s="1" t="n">
        <v>1935</v>
      </c>
      <c r="B61" s="1" t="n">
        <v>187</v>
      </c>
      <c r="C61" s="1"/>
      <c r="D61" s="42" t="n">
        <f aca="false">AVERAGE(E61:F61)</f>
        <v>19</v>
      </c>
      <c r="E61" s="42" t="n">
        <v>18</v>
      </c>
      <c r="F61" s="42" t="n">
        <v>20</v>
      </c>
      <c r="G61" s="1"/>
      <c r="H61" s="1"/>
      <c r="I61" s="1"/>
      <c r="J61" s="1"/>
      <c r="K61" s="1"/>
      <c r="L61" s="1"/>
      <c r="M61" s="1" t="n">
        <v>456</v>
      </c>
      <c r="N61" s="1"/>
      <c r="O61" s="38" t="n">
        <f aca="false">M61/M$74*O$74</f>
        <v>337.350210970464</v>
      </c>
      <c r="P61" s="1"/>
      <c r="Q61" s="42" t="n">
        <v>63.7687583333333</v>
      </c>
      <c r="R61" s="1"/>
      <c r="S61" s="2"/>
      <c r="T61" s="2" t="n">
        <f aca="false">(D61/$O61)*100</f>
        <v>5.63212927756654</v>
      </c>
      <c r="U61" s="2" t="n">
        <f aca="false">(E61/$O61)*100</f>
        <v>5.33570142085251</v>
      </c>
      <c r="V61" s="2" t="n">
        <f aca="false">(F61/$O61)*100</f>
        <v>5.92855713428057</v>
      </c>
      <c r="W61" s="1"/>
      <c r="X61" s="1"/>
      <c r="Y61" s="39" t="n">
        <f aca="false">T61/S$96*Y$96</f>
        <v>9.45995366681086</v>
      </c>
      <c r="AA61" s="41"/>
    </row>
    <row r="62" customFormat="false" ht="17" hidden="false" customHeight="false" outlineLevel="0" collapsed="false">
      <c r="A62" s="1" t="n">
        <v>1936</v>
      </c>
      <c r="B62" s="1" t="n">
        <v>274</v>
      </c>
      <c r="C62" s="1"/>
      <c r="D62" s="42" t="n">
        <f aca="false">AVERAGE(E62:F62)</f>
        <v>33.5</v>
      </c>
      <c r="E62" s="42" t="n">
        <v>30</v>
      </c>
      <c r="F62" s="42" t="n">
        <v>37</v>
      </c>
      <c r="G62" s="1"/>
      <c r="H62" s="1"/>
      <c r="I62" s="1"/>
      <c r="J62" s="1"/>
      <c r="K62" s="1"/>
      <c r="L62" s="1"/>
      <c r="M62" s="1" t="n">
        <v>517</v>
      </c>
      <c r="N62" s="1"/>
      <c r="O62" s="38" t="n">
        <f aca="false">M62/M$74*O$74</f>
        <v>382.478199718706</v>
      </c>
      <c r="P62" s="1"/>
      <c r="Q62" s="42" t="n">
        <v>72.2978583333333</v>
      </c>
      <c r="R62" s="1"/>
      <c r="S62" s="2"/>
      <c r="T62" s="2" t="n">
        <f aca="false">(D62/$O62)*100</f>
        <v>8.75866912797582</v>
      </c>
      <c r="U62" s="2" t="n">
        <f aca="false">(E62/$O62)*100</f>
        <v>7.84358429370969</v>
      </c>
      <c r="V62" s="2" t="n">
        <f aca="false">(F62/$O62)*100</f>
        <v>9.67375396224195</v>
      </c>
      <c r="W62" s="1"/>
      <c r="X62" s="1"/>
      <c r="Y62" s="39" t="n">
        <f aca="false">T62/S$96*Y$96</f>
        <v>14.7114173077678</v>
      </c>
      <c r="AA62" s="41"/>
    </row>
    <row r="63" customFormat="false" ht="17" hidden="false" customHeight="false" outlineLevel="0" collapsed="false">
      <c r="A63" s="1" t="n">
        <v>1937</v>
      </c>
      <c r="B63" s="1" t="n">
        <v>174</v>
      </c>
      <c r="C63" s="1"/>
      <c r="D63" s="42" t="n">
        <f aca="false">AVERAGE(E63:F63)</f>
        <v>21</v>
      </c>
      <c r="E63" s="42" t="n">
        <v>19</v>
      </c>
      <c r="F63" s="42" t="n">
        <v>23</v>
      </c>
      <c r="G63" s="1"/>
      <c r="H63" s="1"/>
      <c r="I63" s="1"/>
      <c r="J63" s="1"/>
      <c r="K63" s="1"/>
      <c r="L63" s="1"/>
      <c r="M63" s="1" t="n">
        <v>574</v>
      </c>
      <c r="N63" s="1"/>
      <c r="O63" s="38" t="n">
        <f aca="false">M63/M$74*O$74</f>
        <v>424.646976090014</v>
      </c>
      <c r="P63" s="1"/>
      <c r="Q63" s="42" t="n">
        <v>69.128325</v>
      </c>
      <c r="R63" s="1"/>
      <c r="S63" s="2"/>
      <c r="T63" s="2" t="n">
        <f aca="false">(D63/$O63)*100</f>
        <v>4.94528424371696</v>
      </c>
      <c r="U63" s="2" t="n">
        <f aca="false">(E63/$O63)*100</f>
        <v>4.47430479193439</v>
      </c>
      <c r="V63" s="2" t="n">
        <f aca="false">(F63/$O63)*100</f>
        <v>5.41626369549953</v>
      </c>
      <c r="W63" s="1"/>
      <c r="X63" s="1"/>
      <c r="Y63" s="39" t="n">
        <f aca="false">T63/S$96*Y$96</f>
        <v>8.30630078061442</v>
      </c>
      <c r="AA63" s="41"/>
    </row>
    <row r="64" customFormat="false" ht="17" hidden="false" customHeight="false" outlineLevel="0" collapsed="false">
      <c r="A64" s="1" t="n">
        <v>1938</v>
      </c>
      <c r="B64" s="1" t="n">
        <v>127</v>
      </c>
      <c r="C64" s="1"/>
      <c r="D64" s="42" t="n">
        <f aca="false">AVERAGE(E64:F64)</f>
        <v>23.5</v>
      </c>
      <c r="E64" s="42" t="n">
        <v>21</v>
      </c>
      <c r="F64" s="42" t="n">
        <v>26</v>
      </c>
      <c r="G64" s="1"/>
      <c r="H64" s="1"/>
      <c r="I64" s="1"/>
      <c r="J64" s="1"/>
      <c r="K64" s="1"/>
      <c r="L64" s="1"/>
      <c r="M64" s="1" t="n">
        <v>592</v>
      </c>
      <c r="N64" s="1"/>
      <c r="O64" s="38" t="n">
        <f aca="false">M64/M$74*O$74</f>
        <v>437.963431786217</v>
      </c>
      <c r="P64" s="1"/>
      <c r="Q64" s="42" t="n">
        <v>54.8758416666667</v>
      </c>
      <c r="R64" s="1"/>
      <c r="S64" s="2"/>
      <c r="T64" s="2" t="n">
        <f aca="false">(D64/$O64)*100</f>
        <v>5.36574478470866</v>
      </c>
      <c r="U64" s="2" t="n">
        <f aca="false">(E64/$O64)*100</f>
        <v>4.79492087144179</v>
      </c>
      <c r="V64" s="2" t="n">
        <f aca="false">(F64/$O64)*100</f>
        <v>5.93656869797554</v>
      </c>
      <c r="W64" s="1"/>
      <c r="X64" s="1"/>
      <c r="Y64" s="39" t="n">
        <f aca="false">T64/S$96*Y$96</f>
        <v>9.01252342581305</v>
      </c>
      <c r="AA64" s="41"/>
    </row>
    <row r="65" customFormat="false" ht="17" hidden="false" customHeight="false" outlineLevel="0" collapsed="false">
      <c r="A65" s="1" t="n">
        <v>1939</v>
      </c>
      <c r="B65" s="1" t="n">
        <v>94</v>
      </c>
      <c r="C65" s="1"/>
      <c r="D65" s="42" t="n">
        <f aca="false">AVERAGE(E65:F65)</f>
        <v>15</v>
      </c>
      <c r="E65" s="42" t="n">
        <v>13</v>
      </c>
      <c r="F65" s="42" t="n">
        <v>17</v>
      </c>
      <c r="G65" s="1"/>
      <c r="H65" s="1"/>
      <c r="I65" s="1"/>
      <c r="J65" s="1"/>
      <c r="K65" s="1"/>
      <c r="L65" s="1"/>
      <c r="M65" s="1" t="n">
        <v>540</v>
      </c>
      <c r="N65" s="1"/>
      <c r="O65" s="38" t="n">
        <f aca="false">M65/M$74*O$74</f>
        <v>399.493670886076</v>
      </c>
      <c r="P65" s="1"/>
      <c r="Q65" s="42" t="n">
        <v>49.810175</v>
      </c>
      <c r="R65" s="1"/>
      <c r="S65" s="2"/>
      <c r="T65" s="2" t="n">
        <f aca="false">(D65/$O65)*100</f>
        <v>3.75475285171103</v>
      </c>
      <c r="U65" s="2" t="n">
        <f aca="false">(E65/$O65)*100</f>
        <v>3.25411913814956</v>
      </c>
      <c r="V65" s="2" t="n">
        <f aca="false">(F65/$O65)*100</f>
        <v>4.2553865652725</v>
      </c>
      <c r="W65" s="1"/>
      <c r="X65" s="1"/>
      <c r="Y65" s="39" t="n">
        <f aca="false">T65/S$96*Y$96</f>
        <v>6.30663577787391</v>
      </c>
      <c r="AA65" s="41"/>
    </row>
    <row r="66" customFormat="false" ht="17" hidden="false" customHeight="false" outlineLevel="0" collapsed="false">
      <c r="A66" s="1" t="n">
        <v>1940</v>
      </c>
      <c r="B66" s="1" t="n">
        <v>36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 t="n">
        <v>520</v>
      </c>
      <c r="N66" s="1"/>
      <c r="O66" s="38" t="n">
        <f aca="false">M66/M$74*O$74</f>
        <v>384.697609001406</v>
      </c>
      <c r="P66" s="1"/>
      <c r="Q66" s="42" t="n">
        <v>42.3700454545455</v>
      </c>
      <c r="R66" s="1"/>
      <c r="S66" s="2"/>
      <c r="T66" s="2"/>
      <c r="U66" s="2"/>
      <c r="V66" s="2"/>
      <c r="W66" s="1"/>
      <c r="X66" s="1"/>
      <c r="Y66" s="43" t="n">
        <f aca="false">(Y65+(Y65*(RATE(($A$75-$A$65),0,Y$65,-Y$75))))*((B66*Q66)/O66)/(((B65*Q65)/O65)+(((B65*Q65)/O65)*(RATE(($A$75-$A$65),0,((B$65*Q$65)/O$65),-((B$75*Q$75)/O$75)))))</f>
        <v>2.03920635293774</v>
      </c>
      <c r="AA66" s="41"/>
    </row>
    <row r="67" customFormat="false" ht="17" hidden="false" customHeight="false" outlineLevel="0" collapsed="false">
      <c r="A67" s="1" t="n">
        <v>1941</v>
      </c>
      <c r="B67" s="1" t="n">
        <v>44</v>
      </c>
      <c r="C67" s="2"/>
      <c r="D67" s="2"/>
      <c r="E67" s="2"/>
      <c r="F67" s="2"/>
      <c r="G67" s="1"/>
      <c r="H67" s="1"/>
      <c r="I67" s="1"/>
      <c r="J67" s="1"/>
      <c r="K67" s="1"/>
      <c r="L67" s="1"/>
      <c r="M67" s="1" t="n">
        <v>480</v>
      </c>
      <c r="N67" s="1"/>
      <c r="O67" s="38" t="n">
        <f aca="false">M67/M$74*O$74</f>
        <v>355.105485232067</v>
      </c>
      <c r="P67" s="1"/>
      <c r="Q67" s="42" t="n">
        <v>45.2972416666667</v>
      </c>
      <c r="R67" s="1"/>
      <c r="S67" s="2"/>
      <c r="T67" s="2"/>
      <c r="U67" s="2"/>
      <c r="V67" s="2"/>
      <c r="W67" s="1"/>
      <c r="X67" s="1"/>
      <c r="Y67" s="43" t="n">
        <f aca="false">(Y66+(Y66*(RATE(($A$75-$A$65),0,Y$65,-Y$75))))*((B67*Q67)/O67)/(((B66*Q66)/O66)+(((B66*Q66)/O66)*(RATE(($A$75-$A$65),0,((B$65*Q$65)/O$65),-((B$75*Q$75)/O$75)))))</f>
        <v>2.75894970769512</v>
      </c>
      <c r="AA67" s="41"/>
    </row>
    <row r="68" customFormat="false" ht="17" hidden="false" customHeight="false" outlineLevel="0" collapsed="false">
      <c r="A68" s="1" t="n">
        <v>1942</v>
      </c>
      <c r="B68" s="1" t="n">
        <v>23</v>
      </c>
      <c r="C68" s="2"/>
      <c r="D68" s="2"/>
      <c r="E68" s="2"/>
      <c r="F68" s="2"/>
      <c r="G68" s="1"/>
      <c r="H68" s="1"/>
      <c r="I68" s="1"/>
      <c r="J68" s="1"/>
      <c r="K68" s="1"/>
      <c r="L68" s="1"/>
      <c r="M68" s="1" t="n">
        <v>450</v>
      </c>
      <c r="N68" s="1"/>
      <c r="O68" s="38" t="n">
        <f aca="false">M68/M$74*O$74</f>
        <v>332.911392405063</v>
      </c>
      <c r="P68" s="1"/>
      <c r="Q68" s="42" t="n">
        <v>53.5044833333333</v>
      </c>
      <c r="R68" s="1"/>
      <c r="S68" s="2"/>
      <c r="T68" s="2"/>
      <c r="U68" s="2"/>
      <c r="V68" s="2"/>
      <c r="W68" s="1"/>
      <c r="X68" s="1"/>
      <c r="Y68" s="43" t="n">
        <f aca="false">(Y67+(Y67*(RATE(($A$75-$A$65),0,Y$65,-Y$75))))*((B68*Q68)/O68)/(((B67*Q67)/O67)+(((B67*Q67)/O67)*(RATE(($A$75-$A$65),0,((B$65*Q$65)/O$65),-((B$75*Q$75)/O$75)))))</f>
        <v>1.73669512143041</v>
      </c>
      <c r="AA68" s="41"/>
    </row>
    <row r="69" customFormat="false" ht="17" hidden="false" customHeight="false" outlineLevel="0" collapsed="false">
      <c r="A69" s="1" t="n">
        <v>1943</v>
      </c>
      <c r="B69" s="1" t="n">
        <v>65</v>
      </c>
      <c r="C69" s="2"/>
      <c r="D69" s="2"/>
      <c r="E69" s="2"/>
      <c r="F69" s="2"/>
      <c r="G69" s="1"/>
      <c r="H69" s="1"/>
      <c r="I69" s="1"/>
      <c r="J69" s="1"/>
      <c r="K69" s="1"/>
      <c r="L69" s="1"/>
      <c r="M69" s="1" t="n">
        <v>360</v>
      </c>
      <c r="N69" s="1"/>
      <c r="O69" s="38" t="n">
        <f aca="false">M69/M$74*O$74</f>
        <v>266.329113924051</v>
      </c>
      <c r="P69" s="1"/>
      <c r="Q69" s="42" t="n">
        <v>64.2865416666667</v>
      </c>
      <c r="R69" s="1"/>
      <c r="S69" s="2"/>
      <c r="T69" s="2"/>
      <c r="U69" s="2"/>
      <c r="V69" s="2"/>
      <c r="W69" s="1"/>
      <c r="X69" s="1"/>
      <c r="Y69" s="43" t="n">
        <f aca="false">(Y68+(Y68*(RATE(($A$75-$A$65),0,Y$65,-Y$75))))*((B69*Q69)/O69)/(((B68*Q68)/O68)+(((B68*Q68)/O68)*(RATE(($A$75-$A$65),0,((B$65*Q$65)/O$65),-((B$75*Q$75)/O$75)))))</f>
        <v>7.04541380542282</v>
      </c>
      <c r="AA69" s="41"/>
    </row>
    <row r="70" customFormat="false" ht="17" hidden="false" customHeight="false" outlineLevel="0" collapsed="false">
      <c r="A70" s="1" t="n">
        <v>1944</v>
      </c>
      <c r="B70" s="1" t="n">
        <v>85</v>
      </c>
      <c r="C70" s="2"/>
      <c r="D70" s="2"/>
      <c r="E70" s="2"/>
      <c r="F70" s="2"/>
      <c r="G70" s="1"/>
      <c r="H70" s="1"/>
      <c r="I70" s="1"/>
      <c r="J70" s="1"/>
      <c r="K70" s="1"/>
      <c r="L70" s="1"/>
      <c r="M70" s="1" t="n">
        <v>300</v>
      </c>
      <c r="N70" s="1"/>
      <c r="O70" s="38" t="n">
        <f aca="false">M70/M$74*O$74</f>
        <v>221.940928270042</v>
      </c>
      <c r="P70" s="1"/>
      <c r="Q70" s="42" t="n">
        <v>69.6600666666667</v>
      </c>
      <c r="R70" s="1"/>
      <c r="S70" s="2"/>
      <c r="T70" s="2"/>
      <c r="U70" s="2"/>
      <c r="V70" s="2"/>
      <c r="W70" s="1"/>
      <c r="X70" s="1"/>
      <c r="Y70" s="43" t="n">
        <f aca="false">(Y69+(Y69*(RATE(($A$75-$A$65),0,Y$65,-Y$75))))*((B70*Q70)/O70)/(((B69*Q69)/O69)+(((B69*Q69)/O69)*(RATE(($A$75-$A$65),0,((B$65*Q$65)/O$65),-((B$75*Q$75)/O$75)))))</f>
        <v>11.4502414098524</v>
      </c>
      <c r="AA70" s="41"/>
    </row>
    <row r="71" customFormat="false" ht="17" hidden="false" customHeight="false" outlineLevel="0" collapsed="false">
      <c r="A71" s="1" t="n">
        <v>1945</v>
      </c>
      <c r="B71" s="1" t="n">
        <v>88</v>
      </c>
      <c r="C71" s="2"/>
      <c r="D71" s="2"/>
      <c r="E71" s="2"/>
      <c r="F71" s="2"/>
      <c r="G71" s="1"/>
      <c r="H71" s="1"/>
      <c r="I71" s="1"/>
      <c r="J71" s="1"/>
      <c r="K71" s="1"/>
      <c r="L71" s="1"/>
      <c r="M71" s="1" t="n">
        <v>350</v>
      </c>
      <c r="N71" s="1"/>
      <c r="O71" s="38" t="n">
        <f aca="false">M71/M$74*O$74</f>
        <v>258.931082981716</v>
      </c>
      <c r="P71" s="1"/>
      <c r="Q71" s="42" t="n">
        <v>72.2978583333333</v>
      </c>
      <c r="R71" s="1"/>
      <c r="S71" s="2"/>
      <c r="T71" s="2"/>
      <c r="U71" s="2"/>
      <c r="V71" s="2"/>
      <c r="W71" s="1"/>
      <c r="X71" s="1"/>
      <c r="Y71" s="43" t="n">
        <f aca="false">(Y70+(Y70*(RATE(($A$75-$A$65),0,Y$65,-Y$75))))*((B71*Q71)/O71)/(((B70*Q70)/O70)+(((B70*Q70)/O70)*(RATE(($A$75-$A$65),0,((B$65*Q$65)/O$65),-((B$75*Q$75)/O$75)))))</f>
        <v>10.0793063696733</v>
      </c>
      <c r="AA71" s="41"/>
    </row>
    <row r="72" customFormat="false" ht="17" hidden="false" customHeight="false" outlineLevel="0" collapsed="false">
      <c r="A72" s="1" t="n">
        <v>1946</v>
      </c>
      <c r="B72" s="1" t="n">
        <v>99</v>
      </c>
      <c r="C72" s="2"/>
      <c r="D72" s="2"/>
      <c r="E72" s="2"/>
      <c r="F72" s="2"/>
      <c r="G72" s="1"/>
      <c r="H72" s="1"/>
      <c r="I72" s="1"/>
      <c r="J72" s="1"/>
      <c r="K72" s="1"/>
      <c r="L72" s="1"/>
      <c r="M72" s="1" t="n">
        <v>925</v>
      </c>
      <c r="N72" s="1"/>
      <c r="O72" s="38" t="n">
        <f aca="false">M72/M$74*O$74</f>
        <v>684.317862165964</v>
      </c>
      <c r="P72" s="1"/>
      <c r="Q72" s="42" t="n">
        <v>77.6639083333333</v>
      </c>
      <c r="R72" s="1"/>
      <c r="S72" s="2"/>
      <c r="T72" s="2"/>
      <c r="U72" s="2"/>
      <c r="V72" s="2"/>
      <c r="W72" s="1"/>
      <c r="X72" s="1"/>
      <c r="Y72" s="43" t="n">
        <f aca="false">(Y71+(Y71*(RATE(($A$75-$A$65),0,Y$65,-Y$75))))*((B72*Q72)/O72)/(((B71*Q71)/O71)+(((B71*Q71)/O71)*(RATE(($A$75-$A$65),0,((B$65*Q$65)/O$65),-((B$75*Q$75)/O$75)))))</f>
        <v>4.40515089413464</v>
      </c>
      <c r="AA72" s="41"/>
    </row>
    <row r="73" customFormat="false" ht="17" hidden="false" customHeight="false" outlineLevel="0" collapsed="false">
      <c r="A73" s="1" t="n">
        <v>1947</v>
      </c>
      <c r="B73" s="1" t="n">
        <v>125</v>
      </c>
      <c r="C73" s="2"/>
      <c r="D73" s="2"/>
      <c r="E73" s="2"/>
      <c r="F73" s="2"/>
      <c r="G73" s="1"/>
      <c r="H73" s="1"/>
      <c r="I73" s="1"/>
      <c r="J73" s="1"/>
      <c r="K73" s="1"/>
      <c r="L73" s="1"/>
      <c r="M73" s="1" t="n">
        <v>1199</v>
      </c>
      <c r="N73" s="1"/>
      <c r="O73" s="38" t="n">
        <f aca="false">M73/M$74*O$74</f>
        <v>887.023909985935</v>
      </c>
      <c r="P73" s="1"/>
      <c r="Q73" s="42" t="n">
        <v>81.337725</v>
      </c>
      <c r="R73" s="1"/>
      <c r="S73" s="2"/>
      <c r="T73" s="2"/>
      <c r="U73" s="2"/>
      <c r="V73" s="2"/>
      <c r="W73" s="1"/>
      <c r="X73" s="1"/>
      <c r="Y73" s="43" t="n">
        <f aca="false">(Y72+(Y72*(RATE(($A$75-$A$65),0,Y$65,-Y$75))))*((B73*Q73)/O73)/(((B72*Q72)/O72)+(((B72*Q72)/O72)*(RATE(($A$75-$A$65),0,((B$65*Q$65)/O$65),-((B$75*Q$75)/O$75)))))</f>
        <v>4.29524989551295</v>
      </c>
      <c r="AA73" s="41"/>
    </row>
    <row r="74" customFormat="false" ht="17.35" hidden="false" customHeight="false" outlineLevel="0" collapsed="false">
      <c r="A74" s="1" t="n">
        <v>1948</v>
      </c>
      <c r="B74" s="1" t="n">
        <v>109</v>
      </c>
      <c r="C74" s="2"/>
      <c r="D74" s="2"/>
      <c r="E74" s="2"/>
      <c r="F74" s="2"/>
      <c r="G74" s="1"/>
      <c r="H74" s="1"/>
      <c r="I74" s="1"/>
      <c r="J74" s="1"/>
      <c r="K74" s="1"/>
      <c r="L74" s="1"/>
      <c r="M74" s="1" t="n">
        <v>1422</v>
      </c>
      <c r="N74" s="1" t="n">
        <v>1052</v>
      </c>
      <c r="O74" s="44" t="n">
        <f aca="false">N74</f>
        <v>1052</v>
      </c>
      <c r="P74" s="1"/>
      <c r="Q74" s="42" t="n">
        <v>77.9895416666667</v>
      </c>
      <c r="R74" s="1"/>
      <c r="S74" s="2"/>
      <c r="T74" s="2"/>
      <c r="U74" s="2"/>
      <c r="V74" s="2"/>
      <c r="W74" s="1"/>
      <c r="X74" s="1"/>
      <c r="Y74" s="43" t="n">
        <f aca="false">(Y73+(Y73*(RATE(($A$75-$A$65),0,Y$65,-Y$75))))*((B74*Q74)/O74)/(((B73*Q73)/O73)+(((B73*Q73)/O73)*(RATE(($A$75-$A$65),0,((B$65*Q$65)/O$65),-((B$75*Q$75)/O$75)))))</f>
        <v>2.89418543786491</v>
      </c>
      <c r="AA74" s="41"/>
    </row>
    <row r="75" customFormat="false" ht="17.35" hidden="false" customHeight="false" outlineLevel="0" collapsed="false">
      <c r="A75" s="1" t="n">
        <v>1949</v>
      </c>
      <c r="B75" s="1" t="n">
        <v>104</v>
      </c>
      <c r="C75" s="42" t="n">
        <v>15</v>
      </c>
      <c r="D75" s="2"/>
      <c r="E75" s="2"/>
      <c r="F75" s="2"/>
      <c r="G75" s="1"/>
      <c r="H75" s="1"/>
      <c r="I75" s="1"/>
      <c r="J75" s="1"/>
      <c r="K75" s="1"/>
      <c r="L75" s="1"/>
      <c r="M75" s="1" t="n">
        <v>1577</v>
      </c>
      <c r="N75" s="1" t="n">
        <v>1235</v>
      </c>
      <c r="O75" s="44" t="n">
        <f aca="false">N75</f>
        <v>1235</v>
      </c>
      <c r="P75" s="1"/>
      <c r="Q75" s="42" t="n">
        <v>70.7681083333334</v>
      </c>
      <c r="R75" s="1"/>
      <c r="S75" s="2" t="n">
        <f aca="false">(C75/$O75)*100</f>
        <v>1.21457489878543</v>
      </c>
      <c r="T75" s="1"/>
      <c r="U75" s="1"/>
      <c r="V75" s="1"/>
      <c r="W75" s="1"/>
      <c r="X75" s="1"/>
      <c r="Y75" s="39" t="n">
        <f aca="false">S75/S$96*Y$96</f>
        <v>2.04004945574438</v>
      </c>
      <c r="AA75" s="41"/>
    </row>
    <row r="76" customFormat="false" ht="17.35" hidden="false" customHeight="false" outlineLevel="0" collapsed="false">
      <c r="A76" s="1" t="n">
        <v>1950</v>
      </c>
      <c r="B76" s="1" t="n">
        <v>49</v>
      </c>
      <c r="C76" s="42" t="n">
        <v>10</v>
      </c>
      <c r="D76" s="2"/>
      <c r="E76" s="2"/>
      <c r="F76" s="2"/>
      <c r="G76" s="1"/>
      <c r="H76" s="1"/>
      <c r="I76" s="1"/>
      <c r="J76" s="1"/>
      <c r="K76" s="1"/>
      <c r="L76" s="1"/>
      <c r="M76" s="1" t="n">
        <v>1708</v>
      </c>
      <c r="N76" s="1" t="n">
        <v>1387</v>
      </c>
      <c r="O76" s="44" t="n">
        <f aca="false">N76</f>
        <v>1387</v>
      </c>
      <c r="P76" s="1"/>
      <c r="Q76" s="42" t="n">
        <v>70.3980083333333</v>
      </c>
      <c r="R76" s="1"/>
      <c r="S76" s="2" t="n">
        <f aca="false">(C76/$O76)*100</f>
        <v>0.720980533525595</v>
      </c>
      <c r="T76" s="1"/>
      <c r="U76" s="1"/>
      <c r="V76" s="1"/>
      <c r="W76" s="1"/>
      <c r="X76" s="1"/>
      <c r="Y76" s="39" t="n">
        <f aca="false">S76/S$96*Y$96</f>
        <v>1.21098826140077</v>
      </c>
      <c r="AA76" s="41"/>
    </row>
    <row r="77" customFormat="false" ht="17.35" hidden="false" customHeight="false" outlineLevel="0" collapsed="false">
      <c r="A77" s="1" t="n">
        <v>1951</v>
      </c>
      <c r="B77" s="1" t="n">
        <v>78</v>
      </c>
      <c r="C77" s="42" t="n">
        <v>4</v>
      </c>
      <c r="D77" s="2"/>
      <c r="E77" s="2"/>
      <c r="F77" s="2"/>
      <c r="G77" s="1"/>
      <c r="H77" s="1"/>
      <c r="I77" s="1"/>
      <c r="J77" s="1"/>
      <c r="K77" s="1"/>
      <c r="L77" s="1"/>
      <c r="M77" s="1" t="n">
        <v>1905</v>
      </c>
      <c r="N77" s="1" t="n">
        <v>1665</v>
      </c>
      <c r="O77" s="44" t="n">
        <f aca="false">N77</f>
        <v>1665</v>
      </c>
      <c r="P77" s="1"/>
      <c r="Q77" s="42" t="n">
        <v>78.8502666666667</v>
      </c>
      <c r="R77" s="1"/>
      <c r="S77" s="2" t="n">
        <f aca="false">(C77/$O77)*100</f>
        <v>0.24024024024024</v>
      </c>
      <c r="T77" s="1"/>
      <c r="U77" s="1"/>
      <c r="V77" s="1"/>
      <c r="W77" s="1"/>
      <c r="X77" s="1"/>
      <c r="Y77" s="39" t="n">
        <f aca="false">S77/S$96*Y$96</f>
        <v>0.403517289744835</v>
      </c>
      <c r="AA77" s="41"/>
    </row>
    <row r="78" customFormat="false" ht="17.35" hidden="false" customHeight="false" outlineLevel="0" collapsed="false">
      <c r="A78" s="1" t="n">
        <v>1952</v>
      </c>
      <c r="B78" s="1" t="n">
        <v>185</v>
      </c>
      <c r="C78" s="42" t="n">
        <v>9</v>
      </c>
      <c r="D78" s="2"/>
      <c r="E78" s="2"/>
      <c r="F78" s="2"/>
      <c r="G78" s="1"/>
      <c r="H78" s="1"/>
      <c r="I78" s="1"/>
      <c r="J78" s="1"/>
      <c r="K78" s="1"/>
      <c r="L78" s="1"/>
      <c r="M78" s="1" t="n">
        <v>2134</v>
      </c>
      <c r="N78" s="1" t="n">
        <v>1894</v>
      </c>
      <c r="O78" s="44" t="n">
        <f aca="false">N78</f>
        <v>1894</v>
      </c>
      <c r="P78" s="1"/>
      <c r="Q78" s="42" t="n">
        <v>68.2419083333333</v>
      </c>
      <c r="R78" s="1"/>
      <c r="S78" s="2" t="n">
        <f aca="false">(C78/$O78)*100</f>
        <v>0.475184794086589</v>
      </c>
      <c r="T78" s="1"/>
      <c r="U78" s="1"/>
      <c r="V78" s="1"/>
      <c r="W78" s="1"/>
      <c r="X78" s="1"/>
      <c r="Y78" s="39" t="n">
        <f aca="false">S78/S$96*Y$96</f>
        <v>0.79813972898975</v>
      </c>
      <c r="AA78" s="41"/>
    </row>
    <row r="79" customFormat="false" ht="17.35" hidden="false" customHeight="false" outlineLevel="0" collapsed="false">
      <c r="A79" s="1" t="n">
        <v>1953</v>
      </c>
      <c r="B79" s="1" t="n">
        <v>122</v>
      </c>
      <c r="C79" s="42" t="n">
        <v>42</v>
      </c>
      <c r="D79" s="2"/>
      <c r="E79" s="2"/>
      <c r="F79" s="2"/>
      <c r="G79" s="1"/>
      <c r="H79" s="1"/>
      <c r="I79" s="1"/>
      <c r="J79" s="1"/>
      <c r="K79" s="1"/>
      <c r="L79" s="1"/>
      <c r="M79" s="1" t="n">
        <v>2395</v>
      </c>
      <c r="N79" s="1" t="n">
        <v>2152</v>
      </c>
      <c r="O79" s="44" t="n">
        <f aca="false">N79</f>
        <v>2152</v>
      </c>
      <c r="P79" s="1"/>
      <c r="Q79" s="42" t="n">
        <v>76.7046916666667</v>
      </c>
      <c r="R79" s="1"/>
      <c r="S79" s="2" t="n">
        <f aca="false">(C79/$O79)*100</f>
        <v>1.95167286245353</v>
      </c>
      <c r="T79" s="1"/>
      <c r="U79" s="1"/>
      <c r="V79" s="1"/>
      <c r="W79" s="1"/>
      <c r="X79" s="1"/>
      <c r="Y79" s="39" t="n">
        <f aca="false">S79/S$96*Y$96</f>
        <v>3.27810920909111</v>
      </c>
      <c r="AA79" s="41"/>
    </row>
    <row r="80" customFormat="false" ht="17.35" hidden="false" customHeight="false" outlineLevel="0" collapsed="false">
      <c r="A80" s="1" t="n">
        <v>1954</v>
      </c>
      <c r="B80" s="1" t="n">
        <v>197</v>
      </c>
      <c r="C80" s="42" t="n">
        <v>91</v>
      </c>
      <c r="D80" s="2"/>
      <c r="E80" s="2"/>
      <c r="F80" s="2"/>
      <c r="G80" s="1"/>
      <c r="H80" s="1"/>
      <c r="I80" s="1"/>
      <c r="J80" s="1"/>
      <c r="K80" s="1"/>
      <c r="L80" s="1"/>
      <c r="M80" s="1" t="n">
        <v>2595</v>
      </c>
      <c r="N80" s="1" t="n">
        <v>2280</v>
      </c>
      <c r="O80" s="44" t="n">
        <f aca="false">N80</f>
        <v>2280</v>
      </c>
      <c r="P80" s="1"/>
      <c r="Q80" s="42" t="n">
        <v>100.294333333333</v>
      </c>
      <c r="R80" s="1"/>
      <c r="S80" s="2" t="n">
        <f aca="false">(C80/$O80)*100</f>
        <v>3.99122807017544</v>
      </c>
      <c r="T80" s="1"/>
      <c r="U80" s="1"/>
      <c r="V80" s="1"/>
      <c r="W80" s="1"/>
      <c r="X80" s="1"/>
      <c r="Y80" s="39" t="n">
        <f aca="false">S80/S$96*Y$96</f>
        <v>6.70382918373779</v>
      </c>
      <c r="AA80" s="41"/>
    </row>
    <row r="81" customFormat="false" ht="17.35" hidden="false" customHeight="false" outlineLevel="0" collapsed="false">
      <c r="A81" s="1" t="n">
        <v>1955</v>
      </c>
      <c r="B81" s="1" t="n">
        <v>196</v>
      </c>
      <c r="C81" s="42" t="n">
        <v>67</v>
      </c>
      <c r="D81" s="2"/>
      <c r="E81" s="2"/>
      <c r="F81" s="2"/>
      <c r="G81" s="1"/>
      <c r="H81" s="1"/>
      <c r="I81" s="1"/>
      <c r="J81" s="1"/>
      <c r="K81" s="1"/>
      <c r="L81" s="1"/>
      <c r="M81" s="1" t="n">
        <v>2882</v>
      </c>
      <c r="N81" s="1" t="n">
        <v>2741</v>
      </c>
      <c r="O81" s="44" t="n">
        <f aca="false">N81</f>
        <v>2741</v>
      </c>
      <c r="P81" s="1"/>
      <c r="Q81" s="42" t="n">
        <v>113.974725</v>
      </c>
      <c r="R81" s="1"/>
      <c r="S81" s="2" t="n">
        <f aca="false">(C81/$O81)*100</f>
        <v>2.44436337103247</v>
      </c>
      <c r="T81" s="1"/>
      <c r="U81" s="1"/>
      <c r="V81" s="1"/>
      <c r="W81" s="1"/>
      <c r="X81" s="1"/>
      <c r="Y81" s="39" t="n">
        <f aca="false">S81/S$96*Y$96</f>
        <v>4.10565224894975</v>
      </c>
      <c r="AA81" s="41"/>
    </row>
    <row r="82" customFormat="false" ht="17.35" hidden="false" customHeight="false" outlineLevel="0" collapsed="false">
      <c r="A82" s="1" t="n">
        <v>1956</v>
      </c>
      <c r="B82" s="1" t="n">
        <v>181</v>
      </c>
      <c r="C82" s="42" t="n">
        <v>120</v>
      </c>
      <c r="D82" s="2"/>
      <c r="E82" s="2"/>
      <c r="F82" s="2"/>
      <c r="G82" s="1"/>
      <c r="H82" s="1"/>
      <c r="I82" s="1"/>
      <c r="J82" s="1"/>
      <c r="K82" s="1"/>
      <c r="L82" s="1"/>
      <c r="M82" s="1" t="n">
        <v>3164</v>
      </c>
      <c r="N82" s="1" t="n">
        <v>3161</v>
      </c>
      <c r="O82" s="44" t="n">
        <f aca="false">N82</f>
        <v>3161</v>
      </c>
      <c r="P82" s="1"/>
      <c r="Q82" s="42" t="n">
        <v>105.622975</v>
      </c>
      <c r="R82" s="1"/>
      <c r="S82" s="2" t="n">
        <f aca="false">(C82/$O82)*100</f>
        <v>3.79626700411262</v>
      </c>
      <c r="T82" s="1"/>
      <c r="U82" s="1"/>
      <c r="V82" s="1"/>
      <c r="W82" s="1"/>
      <c r="X82" s="1"/>
      <c r="Y82" s="39" t="n">
        <f aca="false">S82/S$96*Y$96</f>
        <v>6.37636463864425</v>
      </c>
      <c r="AA82" s="41"/>
    </row>
    <row r="83" customFormat="false" ht="17.35" hidden="false" customHeight="false" outlineLevel="0" collapsed="false">
      <c r="A83" s="1" t="n">
        <v>1957</v>
      </c>
      <c r="B83" s="1" t="n">
        <v>223</v>
      </c>
      <c r="C83" s="42" t="n">
        <v>109</v>
      </c>
      <c r="D83" s="2"/>
      <c r="E83" s="2"/>
      <c r="F83" s="2"/>
      <c r="G83" s="1"/>
      <c r="H83" s="1"/>
      <c r="I83" s="1"/>
      <c r="J83" s="1"/>
      <c r="K83" s="1"/>
      <c r="L83" s="1"/>
      <c r="M83" s="1" t="n">
        <v>3451</v>
      </c>
      <c r="N83" s="1" t="n">
        <v>3507</v>
      </c>
      <c r="O83" s="44" t="n">
        <f aca="false">N83</f>
        <v>3507</v>
      </c>
      <c r="P83" s="1"/>
      <c r="Q83" s="42" t="n">
        <v>111.577125</v>
      </c>
      <c r="R83" s="1"/>
      <c r="S83" s="2" t="n">
        <f aca="false">(C83/$O83)*100</f>
        <v>3.10806957513544</v>
      </c>
      <c r="T83" s="1"/>
      <c r="U83" s="1"/>
      <c r="V83" s="1"/>
      <c r="W83" s="1"/>
      <c r="X83" s="1"/>
      <c r="Y83" s="39" t="n">
        <f aca="false">S83/S$96*Y$96</f>
        <v>5.2204402145239</v>
      </c>
      <c r="AA83" s="41"/>
    </row>
    <row r="84" customFormat="false" ht="17.35" hidden="false" customHeight="false" outlineLevel="0" collapsed="false">
      <c r="A84" s="1" t="n">
        <v>1958</v>
      </c>
      <c r="B84" s="1" t="n">
        <v>251</v>
      </c>
      <c r="C84" s="42" t="n">
        <v>100</v>
      </c>
      <c r="D84" s="2"/>
      <c r="E84" s="2"/>
      <c r="F84" s="2"/>
      <c r="G84" s="1"/>
      <c r="H84" s="1"/>
      <c r="I84" s="1"/>
      <c r="J84" s="1"/>
      <c r="K84" s="1"/>
      <c r="L84" s="1"/>
      <c r="M84" s="1" t="n">
        <v>3569</v>
      </c>
      <c r="N84" s="1" t="n">
        <v>3776</v>
      </c>
      <c r="O84" s="44" t="n">
        <f aca="false">N84</f>
        <v>3776</v>
      </c>
      <c r="P84" s="1"/>
      <c r="Q84" s="42" t="n">
        <v>111.183333333333</v>
      </c>
      <c r="R84" s="1"/>
      <c r="S84" s="2" t="n">
        <f aca="false">(C84/$O84)*100</f>
        <v>2.64830508474576</v>
      </c>
      <c r="T84" s="1"/>
      <c r="U84" s="1"/>
      <c r="V84" s="1"/>
      <c r="W84" s="1"/>
      <c r="X84" s="1"/>
      <c r="Y84" s="39" t="n">
        <f aca="false">S84/S$96*Y$96</f>
        <v>4.44820105551609</v>
      </c>
      <c r="AA84" s="41"/>
    </row>
    <row r="85" customFormat="false" ht="17.35" hidden="false" customHeight="false" outlineLevel="0" collapsed="false">
      <c r="A85" s="1" t="n">
        <v>1959</v>
      </c>
      <c r="B85" s="1" t="n">
        <v>385</v>
      </c>
      <c r="C85" s="42" t="n">
        <v>245</v>
      </c>
      <c r="D85" s="2"/>
      <c r="E85" s="2"/>
      <c r="F85" s="2"/>
      <c r="G85" s="1"/>
      <c r="H85" s="1"/>
      <c r="I85" s="1"/>
      <c r="J85" s="1"/>
      <c r="K85" s="1"/>
      <c r="L85" s="1"/>
      <c r="M85" s="1" t="n">
        <v>3816</v>
      </c>
      <c r="N85" s="1" t="n">
        <v>3917</v>
      </c>
      <c r="O85" s="44" t="n">
        <f aca="false">N85</f>
        <v>3917</v>
      </c>
      <c r="P85" s="1"/>
      <c r="Q85" s="42" t="n">
        <v>152.191666666667</v>
      </c>
      <c r="R85" s="1"/>
      <c r="S85" s="2" t="n">
        <f aca="false">(C85/$O85)*100</f>
        <v>6.25478682665305</v>
      </c>
      <c r="T85" s="1"/>
      <c r="U85" s="1"/>
      <c r="V85" s="1"/>
      <c r="W85" s="1"/>
      <c r="X85" s="1"/>
      <c r="Y85" s="39" t="n">
        <f aca="false">S85/S$96*Y$96</f>
        <v>10.5057946399771</v>
      </c>
      <c r="AA85" s="41"/>
    </row>
    <row r="86" customFormat="false" ht="17.35" hidden="false" customHeight="false" outlineLevel="0" collapsed="false">
      <c r="A86" s="1" t="n">
        <v>1960</v>
      </c>
      <c r="B86" s="1" t="n">
        <v>513</v>
      </c>
      <c r="C86" s="42" t="n">
        <v>313</v>
      </c>
      <c r="D86" s="2"/>
      <c r="E86" s="2"/>
      <c r="F86" s="2"/>
      <c r="G86" s="1"/>
      <c r="H86" s="1"/>
      <c r="I86" s="1"/>
      <c r="J86" s="1"/>
      <c r="K86" s="1"/>
      <c r="L86" s="1"/>
      <c r="M86" s="1" t="n">
        <v>4190</v>
      </c>
      <c r="N86" s="1" t="n">
        <v>4517</v>
      </c>
      <c r="O86" s="44" t="n">
        <f aca="false">N86</f>
        <v>4517</v>
      </c>
      <c r="P86" s="1"/>
      <c r="Q86" s="42" t="n">
        <v>183.941666666667</v>
      </c>
      <c r="R86" s="1"/>
      <c r="S86" s="2" t="n">
        <f aca="false">(C86/$O86)*100</f>
        <v>6.92937790568962</v>
      </c>
      <c r="T86" s="1"/>
      <c r="U86" s="1"/>
      <c r="V86" s="1"/>
      <c r="W86" s="1"/>
      <c r="X86" s="1"/>
      <c r="Y86" s="39" t="n">
        <f aca="false">S86/S$96*Y$96</f>
        <v>11.6388652847062</v>
      </c>
      <c r="AA86" s="41"/>
    </row>
    <row r="87" customFormat="false" ht="17.35" hidden="false" customHeight="false" outlineLevel="0" collapsed="false">
      <c r="A87" s="1" t="n">
        <v>1961</v>
      </c>
      <c r="B87" s="1" t="n">
        <v>486</v>
      </c>
      <c r="C87" s="42" t="n">
        <v>479</v>
      </c>
      <c r="D87" s="2"/>
      <c r="E87" s="2"/>
      <c r="F87" s="2"/>
      <c r="G87" s="1"/>
      <c r="H87" s="1"/>
      <c r="I87" s="1"/>
      <c r="J87" s="1"/>
      <c r="K87" s="1"/>
      <c r="L87" s="1"/>
      <c r="M87" s="1" t="n">
        <v>4704</v>
      </c>
      <c r="N87" s="1" t="n">
        <v>5090</v>
      </c>
      <c r="O87" s="44" t="n">
        <f aca="false">N87</f>
        <v>5090</v>
      </c>
      <c r="P87" s="1"/>
      <c r="Q87" s="42" t="n">
        <v>189.616666666667</v>
      </c>
      <c r="R87" s="1"/>
      <c r="S87" s="2" t="n">
        <f aca="false">(C87/$O87)*100</f>
        <v>9.41060903732809</v>
      </c>
      <c r="T87" s="1"/>
      <c r="U87" s="1"/>
      <c r="V87" s="1"/>
      <c r="W87" s="1"/>
      <c r="X87" s="1"/>
      <c r="Y87" s="39" t="n">
        <f aca="false">S87/S$96*Y$96</f>
        <v>15.806442125572</v>
      </c>
      <c r="AA87" s="41"/>
    </row>
    <row r="88" customFormat="false" ht="17.35" hidden="false" customHeight="false" outlineLevel="0" collapsed="false">
      <c r="A88" s="1" t="n">
        <v>1962</v>
      </c>
      <c r="B88" s="1" t="n">
        <v>479</v>
      </c>
      <c r="C88" s="42" t="n">
        <v>302</v>
      </c>
      <c r="D88" s="2"/>
      <c r="E88" s="2"/>
      <c r="F88" s="2"/>
      <c r="G88" s="1"/>
      <c r="H88" s="1"/>
      <c r="I88" s="1"/>
      <c r="J88" s="1"/>
      <c r="K88" s="1"/>
      <c r="L88" s="1"/>
      <c r="M88" s="1" t="n">
        <v>4904</v>
      </c>
      <c r="N88" s="1" t="n">
        <v>5230</v>
      </c>
      <c r="O88" s="44" t="n">
        <f aca="false">N88</f>
        <v>5230</v>
      </c>
      <c r="P88" s="1"/>
      <c r="Q88" s="42" t="n">
        <v>175.291666666667</v>
      </c>
      <c r="R88" s="1"/>
      <c r="S88" s="2" t="n">
        <f aca="false">(C88/$O88)*100</f>
        <v>5.77437858508604</v>
      </c>
      <c r="T88" s="1"/>
      <c r="U88" s="1"/>
      <c r="V88" s="1"/>
      <c r="W88" s="1"/>
      <c r="X88" s="1"/>
      <c r="Y88" s="39" t="n">
        <f aca="false">S88/S$96*Y$96</f>
        <v>9.69888139590799</v>
      </c>
      <c r="AA88" s="41"/>
    </row>
    <row r="89" customFormat="false" ht="17.35" hidden="false" customHeight="false" outlineLevel="0" collapsed="false">
      <c r="A89" s="1" t="n">
        <v>1963</v>
      </c>
      <c r="B89" s="1" t="n">
        <v>583</v>
      </c>
      <c r="C89" s="42" t="n">
        <v>290</v>
      </c>
      <c r="D89" s="2"/>
      <c r="E89" s="2"/>
      <c r="F89" s="2"/>
      <c r="G89" s="1"/>
      <c r="H89" s="1"/>
      <c r="I89" s="1"/>
      <c r="J89" s="1"/>
      <c r="K89" s="1"/>
      <c r="L89" s="1"/>
      <c r="M89" s="1" t="n">
        <v>5144</v>
      </c>
      <c r="N89" s="1" t="n">
        <v>5630</v>
      </c>
      <c r="O89" s="44" t="n">
        <f aca="false">N89</f>
        <v>5630</v>
      </c>
      <c r="P89" s="1"/>
      <c r="Q89" s="1"/>
      <c r="R89" s="1"/>
      <c r="S89" s="2" t="n">
        <f aca="false">(C89/$O89)*100</f>
        <v>5.15097690941385</v>
      </c>
      <c r="T89" s="1"/>
      <c r="U89" s="1"/>
      <c r="V89" s="1"/>
      <c r="W89" s="1"/>
      <c r="X89" s="1"/>
      <c r="Y89" s="39" t="n">
        <f aca="false">S89/S$96*Y$96</f>
        <v>8.65179055742866</v>
      </c>
      <c r="AA89" s="41"/>
    </row>
    <row r="90" customFormat="false" ht="17.35" hidden="false" customHeight="false" outlineLevel="0" collapsed="false">
      <c r="A90" s="1" t="n">
        <v>1964</v>
      </c>
      <c r="B90" s="1" t="n">
        <v>700</v>
      </c>
      <c r="C90" s="42" t="n">
        <v>432</v>
      </c>
      <c r="D90" s="2"/>
      <c r="E90" s="2"/>
      <c r="F90" s="2"/>
      <c r="G90" s="1"/>
      <c r="H90" s="1"/>
      <c r="I90" s="1"/>
      <c r="J90" s="2"/>
      <c r="K90" s="1"/>
      <c r="L90" s="1"/>
      <c r="M90" s="1" t="n">
        <v>6123</v>
      </c>
      <c r="N90" s="1" t="n">
        <v>6645</v>
      </c>
      <c r="O90" s="44" t="n">
        <f aca="false">N90</f>
        <v>6645</v>
      </c>
      <c r="P90" s="1"/>
      <c r="Q90" s="1"/>
      <c r="R90" s="1"/>
      <c r="S90" s="2" t="n">
        <f aca="false">(C90/$O90)*100</f>
        <v>6.50112866817156</v>
      </c>
      <c r="T90" s="45"/>
      <c r="U90" s="45"/>
      <c r="V90" s="45"/>
      <c r="W90" s="1"/>
      <c r="X90" s="1"/>
      <c r="Y90" s="39" t="n">
        <f aca="false">S90/S$96*Y$96</f>
        <v>10.9195604276774</v>
      </c>
      <c r="AA90" s="41"/>
    </row>
    <row r="91" customFormat="false" ht="17.35" hidden="false" customHeight="false" outlineLevel="0" collapsed="false">
      <c r="A91" s="1" t="n">
        <v>1965</v>
      </c>
      <c r="B91" s="1" t="n">
        <v>668</v>
      </c>
      <c r="C91" s="42" t="n">
        <v>440</v>
      </c>
      <c r="D91" s="2"/>
      <c r="E91" s="2"/>
      <c r="F91" s="2"/>
      <c r="G91" s="1"/>
      <c r="H91" s="1"/>
      <c r="I91" s="1"/>
      <c r="J91" s="2"/>
      <c r="K91" s="1"/>
      <c r="L91" s="1"/>
      <c r="M91" s="1" t="n">
        <v>6630</v>
      </c>
      <c r="N91" s="1" t="n">
        <v>7197</v>
      </c>
      <c r="O91" s="44" t="n">
        <f aca="false">N91</f>
        <v>7197</v>
      </c>
      <c r="P91" s="1"/>
      <c r="Q91" s="1"/>
      <c r="R91" s="1"/>
      <c r="S91" s="2" t="n">
        <f aca="false">(C91/$O91)*100</f>
        <v>6.11365846880645</v>
      </c>
      <c r="T91" s="1"/>
      <c r="U91" s="1"/>
      <c r="V91" s="1"/>
      <c r="W91" s="1"/>
      <c r="X91" s="1"/>
      <c r="Y91" s="39" t="n">
        <f aca="false">S91/S$96*Y$96</f>
        <v>10.2687497035941</v>
      </c>
      <c r="AA91" s="41"/>
    </row>
    <row r="92" customFormat="false" ht="17.35" hidden="false" customHeight="false" outlineLevel="0" collapsed="false">
      <c r="A92" s="1" t="n">
        <v>1966</v>
      </c>
      <c r="B92" s="1" t="n">
        <v>572</v>
      </c>
      <c r="C92" s="42" t="n">
        <v>443</v>
      </c>
      <c r="D92" s="2"/>
      <c r="E92" s="2"/>
      <c r="F92" s="2"/>
      <c r="G92" s="1"/>
      <c r="H92" s="1"/>
      <c r="I92" s="1"/>
      <c r="J92" s="2"/>
      <c r="K92" s="1"/>
      <c r="L92" s="1"/>
      <c r="M92" s="1" t="n">
        <v>7063</v>
      </c>
      <c r="N92" s="1" t="n">
        <v>7687</v>
      </c>
      <c r="O92" s="44" t="n">
        <f aca="false">N92</f>
        <v>7687</v>
      </c>
      <c r="P92" s="1"/>
      <c r="Q92" s="1"/>
      <c r="R92" s="1"/>
      <c r="S92" s="2" t="n">
        <f aca="false">(C92/$O92)*100</f>
        <v>5.76297645375309</v>
      </c>
      <c r="T92" s="1"/>
      <c r="U92" s="1"/>
      <c r="V92" s="1"/>
      <c r="W92" s="1"/>
      <c r="X92" s="1"/>
      <c r="Y92" s="39" t="n">
        <f aca="false">S92/S$96*Y$96</f>
        <v>9.67972991184276</v>
      </c>
      <c r="AA92" s="41"/>
    </row>
    <row r="93" customFormat="false" ht="17.35" hidden="false" customHeight="false" outlineLevel="0" collapsed="false">
      <c r="A93" s="1" t="n">
        <v>1967</v>
      </c>
      <c r="B93" s="1" t="n">
        <v>525</v>
      </c>
      <c r="C93" s="42" t="n">
        <v>756</v>
      </c>
      <c r="D93" s="2"/>
      <c r="E93" s="2"/>
      <c r="F93" s="2"/>
      <c r="G93" s="1"/>
      <c r="H93" s="1"/>
      <c r="I93" s="1"/>
      <c r="J93" s="2"/>
      <c r="K93" s="1"/>
      <c r="L93" s="1"/>
      <c r="M93" s="1" t="n">
        <v>7708</v>
      </c>
      <c r="N93" s="1" t="n">
        <v>8336</v>
      </c>
      <c r="O93" s="44" t="n">
        <f aca="false">N93</f>
        <v>8336</v>
      </c>
      <c r="P93" s="1"/>
      <c r="Q93" s="1"/>
      <c r="R93" s="1"/>
      <c r="S93" s="2" t="n">
        <f aca="false">(C93/$O93)*100</f>
        <v>9.06909788867563</v>
      </c>
      <c r="T93" s="1"/>
      <c r="U93" s="1"/>
      <c r="V93" s="1"/>
      <c r="W93" s="1"/>
      <c r="X93" s="1"/>
      <c r="Y93" s="39" t="n">
        <f aca="false">S93/S$96*Y$96</f>
        <v>15.2328260944522</v>
      </c>
      <c r="AA93" s="41"/>
    </row>
    <row r="94" customFormat="false" ht="17.35" hidden="false" customHeight="false" outlineLevel="0" collapsed="false">
      <c r="A94" s="1" t="n">
        <v>1968</v>
      </c>
      <c r="B94" s="1" t="n">
        <v>631</v>
      </c>
      <c r="C94" s="42" t="n">
        <v>1666</v>
      </c>
      <c r="D94" s="2"/>
      <c r="E94" s="2"/>
      <c r="F94" s="2"/>
      <c r="G94" s="1"/>
      <c r="H94" s="1"/>
      <c r="I94" s="1"/>
      <c r="J94" s="2"/>
      <c r="K94" s="1"/>
      <c r="L94" s="1"/>
      <c r="M94" s="1" t="n">
        <v>8506</v>
      </c>
      <c r="N94" s="1" t="n">
        <v>9548</v>
      </c>
      <c r="O94" s="44" t="n">
        <f aca="false">N94</f>
        <v>9548</v>
      </c>
      <c r="P94" s="1"/>
      <c r="Q94" s="1"/>
      <c r="R94" s="1"/>
      <c r="S94" s="2" t="n">
        <f aca="false">(C94/$O94)*100</f>
        <v>17.4486803519062</v>
      </c>
      <c r="T94" s="1"/>
      <c r="U94" s="2" t="n">
        <f aca="false">AVERAGE(U96:U107)</f>
        <v>2.15280579932261</v>
      </c>
      <c r="V94" s="1"/>
      <c r="W94" s="1"/>
      <c r="X94" s="1"/>
      <c r="Y94" s="39" t="n">
        <f aca="false">S94/S$96*Y$96</f>
        <v>29.3075140042496</v>
      </c>
      <c r="AA94" s="41"/>
    </row>
    <row r="95" customFormat="false" ht="17.35" hidden="false" customHeight="false" outlineLevel="0" collapsed="false">
      <c r="A95" s="1" t="n">
        <v>1969</v>
      </c>
      <c r="B95" s="1" t="n">
        <v>478</v>
      </c>
      <c r="C95" s="42" t="n">
        <v>716</v>
      </c>
      <c r="D95" s="2"/>
      <c r="E95" s="2"/>
      <c r="F95" s="2"/>
      <c r="G95" s="1" t="n">
        <v>846</v>
      </c>
      <c r="H95" s="1" t="n">
        <v>1069</v>
      </c>
      <c r="I95" s="1"/>
      <c r="J95" s="2"/>
      <c r="K95" s="1"/>
      <c r="L95" s="1"/>
      <c r="M95" s="1" t="n">
        <v>8832</v>
      </c>
      <c r="N95" s="1" t="n">
        <v>10176</v>
      </c>
      <c r="O95" s="44" t="n">
        <f aca="false">N95</f>
        <v>10176</v>
      </c>
      <c r="P95" s="1"/>
      <c r="Q95" s="1"/>
      <c r="R95" s="1"/>
      <c r="S95" s="2" t="n">
        <f aca="false">(C95/$O95)*100</f>
        <v>7.03616352201258</v>
      </c>
      <c r="T95" s="1"/>
      <c r="U95" s="2"/>
      <c r="V95" s="1"/>
      <c r="W95" s="1"/>
      <c r="X95" s="1"/>
      <c r="Y95" s="39" t="n">
        <f aca="false">S95/S$96*Y$96</f>
        <v>11.8182267540391</v>
      </c>
      <c r="AA95" s="41"/>
    </row>
    <row r="96" customFormat="false" ht="17.35" hidden="false" customHeight="false" outlineLevel="0" collapsed="false">
      <c r="A96" s="1" t="n">
        <v>1970</v>
      </c>
      <c r="B96" s="1" t="n">
        <v>426</v>
      </c>
      <c r="C96" s="42" t="n">
        <v>668</v>
      </c>
      <c r="D96" s="2"/>
      <c r="E96" s="2"/>
      <c r="F96" s="2"/>
      <c r="G96" s="1" t="n">
        <v>793</v>
      </c>
      <c r="H96" s="46" t="n">
        <v>1122</v>
      </c>
      <c r="I96" s="1"/>
      <c r="J96" s="2"/>
      <c r="K96" s="1"/>
      <c r="L96" s="1"/>
      <c r="M96" s="1" t="n">
        <v>9736</v>
      </c>
      <c r="N96" s="1" t="n">
        <v>12299</v>
      </c>
      <c r="O96" s="44" t="n">
        <f aca="false">N96</f>
        <v>12299</v>
      </c>
      <c r="P96" s="1"/>
      <c r="Q96" s="1"/>
      <c r="R96" s="1"/>
      <c r="S96" s="2" t="n">
        <f aca="false">(C96/$O96)*100</f>
        <v>5.43133588096593</v>
      </c>
      <c r="T96" s="1"/>
      <c r="U96" s="2" t="n">
        <f aca="false">W96/S96</f>
        <v>1.67964071856287</v>
      </c>
      <c r="V96" s="1"/>
      <c r="W96" s="2" t="n">
        <f aca="false">(H96/$O96)*100</f>
        <v>9.12269290186194</v>
      </c>
      <c r="X96" s="1"/>
      <c r="Y96" s="47" t="n">
        <f aca="false">W96</f>
        <v>9.12269290186194</v>
      </c>
      <c r="AA96" s="41"/>
    </row>
    <row r="97" customFormat="false" ht="17.35" hidden="false" customHeight="false" outlineLevel="0" collapsed="false">
      <c r="A97" s="1" t="n">
        <v>1971</v>
      </c>
      <c r="B97" s="1" t="n">
        <v>424</v>
      </c>
      <c r="C97" s="42" t="n">
        <v>372</v>
      </c>
      <c r="D97" s="2"/>
      <c r="E97" s="2"/>
      <c r="F97" s="2"/>
      <c r="G97" s="1" t="n">
        <v>884</v>
      </c>
      <c r="H97" s="46" t="n">
        <v>911</v>
      </c>
      <c r="I97" s="1"/>
      <c r="J97" s="2"/>
      <c r="K97" s="1"/>
      <c r="L97" s="1"/>
      <c r="M97" s="1" t="n">
        <v>10894</v>
      </c>
      <c r="N97" s="1" t="n">
        <v>13829</v>
      </c>
      <c r="O97" s="44" t="n">
        <f aca="false">N97</f>
        <v>13829</v>
      </c>
      <c r="P97" s="1"/>
      <c r="Q97" s="1"/>
      <c r="R97" s="1"/>
      <c r="S97" s="2" t="n">
        <f aca="false">(C97/$O97)*100</f>
        <v>2.68999927688191</v>
      </c>
      <c r="T97" s="1"/>
      <c r="U97" s="2" t="n">
        <f aca="false">W97/S97</f>
        <v>2.4489247311828</v>
      </c>
      <c r="V97" s="1"/>
      <c r="W97" s="2" t="n">
        <f aca="false">(H97/$O97)*100</f>
        <v>6.58760575601996</v>
      </c>
      <c r="X97" s="1"/>
      <c r="Y97" s="47" t="n">
        <f aca="false">W97</f>
        <v>6.58760575601996</v>
      </c>
      <c r="AA97" s="41"/>
    </row>
    <row r="98" customFormat="false" ht="17.35" hidden="false" customHeight="false" outlineLevel="0" collapsed="false">
      <c r="A98" s="1" t="n">
        <v>1972</v>
      </c>
      <c r="B98" s="1" t="n">
        <v>576</v>
      </c>
      <c r="C98" s="42" t="n">
        <v>1292</v>
      </c>
      <c r="D98" s="2"/>
      <c r="E98" s="2"/>
      <c r="F98" s="2"/>
      <c r="G98" s="1" t="n">
        <v>1210</v>
      </c>
      <c r="H98" s="46" t="n">
        <v>2532</v>
      </c>
      <c r="I98" s="1"/>
      <c r="J98" s="2"/>
      <c r="K98" s="1"/>
      <c r="L98" s="1"/>
      <c r="M98" s="1" t="n">
        <v>11940</v>
      </c>
      <c r="N98" s="1" t="n">
        <v>15446</v>
      </c>
      <c r="O98" s="44" t="n">
        <f aca="false">N98</f>
        <v>15446</v>
      </c>
      <c r="P98" s="1"/>
      <c r="Q98" s="1"/>
      <c r="R98" s="1"/>
      <c r="S98" s="2" t="n">
        <f aca="false">(C98/$O98)*100</f>
        <v>8.36462514566878</v>
      </c>
      <c r="T98" s="1"/>
      <c r="U98" s="2" t="n">
        <f aca="false">W98/S98</f>
        <v>1.95975232198142</v>
      </c>
      <c r="V98" s="1"/>
      <c r="W98" s="2" t="n">
        <f aca="false">(H98/$O98)*100</f>
        <v>16.3925935517286</v>
      </c>
      <c r="X98" s="1"/>
      <c r="Y98" s="47" t="n">
        <f aca="false">W98</f>
        <v>16.3925935517286</v>
      </c>
      <c r="AA98" s="41"/>
    </row>
    <row r="99" customFormat="false" ht="17.35" hidden="false" customHeight="false" outlineLevel="0" collapsed="false">
      <c r="A99" s="1" t="n">
        <v>1973</v>
      </c>
      <c r="B99" s="1" t="n">
        <v>620</v>
      </c>
      <c r="C99" s="42" t="n">
        <v>462</v>
      </c>
      <c r="D99" s="2"/>
      <c r="E99" s="2"/>
      <c r="F99" s="2"/>
      <c r="G99" s="1" t="n">
        <v>1205</v>
      </c>
      <c r="H99" s="46" t="n">
        <v>1304</v>
      </c>
      <c r="I99" s="1"/>
      <c r="J99" s="2"/>
      <c r="K99" s="1"/>
      <c r="L99" s="1"/>
      <c r="M99" s="1" t="n">
        <v>14726</v>
      </c>
      <c r="N99" s="1" t="n">
        <v>18647</v>
      </c>
      <c r="O99" s="44" t="n">
        <f aca="false">N99</f>
        <v>18647</v>
      </c>
      <c r="P99" s="1"/>
      <c r="Q99" s="1"/>
      <c r="R99" s="1"/>
      <c r="S99" s="2" t="n">
        <f aca="false">(C99/$O99)*100</f>
        <v>2.47761033946479</v>
      </c>
      <c r="T99" s="1"/>
      <c r="U99" s="2" t="n">
        <f aca="false">W99/S99</f>
        <v>2.82251082251082</v>
      </c>
      <c r="V99" s="1"/>
      <c r="W99" s="2" t="n">
        <f aca="false">(H99/$O99)*100</f>
        <v>6.99308199710409</v>
      </c>
      <c r="X99" s="1"/>
      <c r="Y99" s="47" t="n">
        <f aca="false">W99</f>
        <v>6.99308199710409</v>
      </c>
      <c r="AA99" s="41"/>
    </row>
    <row r="100" customFormat="false" ht="17.35" hidden="false" customHeight="false" outlineLevel="0" collapsed="false">
      <c r="A100" s="1" t="n">
        <v>1974</v>
      </c>
      <c r="B100" s="1" t="n">
        <v>265</v>
      </c>
      <c r="C100" s="42" t="n">
        <v>202</v>
      </c>
      <c r="D100" s="2"/>
      <c r="E100" s="2"/>
      <c r="F100" s="2"/>
      <c r="G100" s="1" t="n">
        <v>504</v>
      </c>
      <c r="H100" s="46" t="n">
        <v>508</v>
      </c>
      <c r="I100" s="1"/>
      <c r="J100" s="2"/>
      <c r="K100" s="1"/>
      <c r="L100" s="1"/>
      <c r="M100" s="1" t="n">
        <v>17497</v>
      </c>
      <c r="N100" s="1" t="n">
        <v>21114</v>
      </c>
      <c r="O100" s="44" t="n">
        <f aca="false">N100</f>
        <v>21114</v>
      </c>
      <c r="P100" s="1"/>
      <c r="Q100" s="1"/>
      <c r="R100" s="1"/>
      <c r="S100" s="2" t="n">
        <f aca="false">(C100/$O100)*100</f>
        <v>0.956711186890215</v>
      </c>
      <c r="T100" s="1"/>
      <c r="U100" s="2" t="n">
        <f aca="false">W100/S100</f>
        <v>2.51485148514851</v>
      </c>
      <c r="V100" s="1"/>
      <c r="W100" s="2" t="n">
        <f aca="false">(H100/$O100)*100</f>
        <v>2.40598654920906</v>
      </c>
      <c r="X100" s="1"/>
      <c r="Y100" s="47" t="n">
        <f aca="false">W100</f>
        <v>2.40598654920906</v>
      </c>
      <c r="AA100" s="41"/>
    </row>
    <row r="101" customFormat="false" ht="17.35" hidden="false" customHeight="false" outlineLevel="0" collapsed="false">
      <c r="A101" s="1" t="n">
        <v>1975</v>
      </c>
      <c r="B101" s="1" t="n">
        <v>164</v>
      </c>
      <c r="C101" s="42" t="n">
        <v>168</v>
      </c>
      <c r="D101" s="2"/>
      <c r="E101" s="2"/>
      <c r="F101" s="2"/>
      <c r="G101" s="1" t="n">
        <v>315</v>
      </c>
      <c r="H101" s="46" t="n">
        <v>291</v>
      </c>
      <c r="I101" s="1"/>
      <c r="J101" s="2"/>
      <c r="K101" s="1"/>
      <c r="L101" s="1"/>
      <c r="M101" s="1" t="n">
        <v>21035</v>
      </c>
      <c r="N101" s="1" t="n">
        <v>23618</v>
      </c>
      <c r="O101" s="44" t="n">
        <f aca="false">N101</f>
        <v>23618</v>
      </c>
      <c r="P101" s="1"/>
      <c r="Q101" s="1"/>
      <c r="R101" s="1"/>
      <c r="S101" s="2" t="n">
        <f aca="false">(C101/$O101)*100</f>
        <v>0.711321873147599</v>
      </c>
      <c r="T101" s="1"/>
      <c r="U101" s="2" t="n">
        <f aca="false">W101/S101</f>
        <v>1.73214285714286</v>
      </c>
      <c r="V101" s="1"/>
      <c r="W101" s="2" t="n">
        <f aca="false">(H101/$O101)*100</f>
        <v>1.23211110170209</v>
      </c>
      <c r="X101" s="1"/>
      <c r="Y101" s="47" t="n">
        <f aca="false">W101</f>
        <v>1.23211110170209</v>
      </c>
      <c r="AA101" s="41"/>
    </row>
    <row r="102" customFormat="false" ht="17.35" hidden="false" customHeight="false" outlineLevel="0" collapsed="false">
      <c r="A102" s="1" t="n">
        <v>1976</v>
      </c>
      <c r="B102" s="1" t="n">
        <v>192</v>
      </c>
      <c r="C102" s="42" t="n">
        <v>220</v>
      </c>
      <c r="D102" s="2"/>
      <c r="E102" s="2"/>
      <c r="F102" s="2"/>
      <c r="G102" s="1" t="n">
        <v>353</v>
      </c>
      <c r="H102" s="46" t="n">
        <v>448</v>
      </c>
      <c r="I102" s="1"/>
      <c r="J102" s="2"/>
      <c r="K102" s="1"/>
      <c r="L102" s="1"/>
      <c r="M102" s="1" t="n">
        <v>24504</v>
      </c>
      <c r="N102" s="1" t="n">
        <v>27076</v>
      </c>
      <c r="O102" s="44" t="n">
        <f aca="false">N102</f>
        <v>27076</v>
      </c>
      <c r="P102" s="1"/>
      <c r="Q102" s="1"/>
      <c r="R102" s="1"/>
      <c r="S102" s="2" t="n">
        <f aca="false">(C102/$O102)*100</f>
        <v>0.812527699807948</v>
      </c>
      <c r="T102" s="1"/>
      <c r="U102" s="2" t="n">
        <f aca="false">W102/S102</f>
        <v>2.03636363636364</v>
      </c>
      <c r="V102" s="1"/>
      <c r="W102" s="2" t="n">
        <f aca="false">(H102/$O102)*100</f>
        <v>1.65460186142709</v>
      </c>
      <c r="X102" s="1"/>
      <c r="Y102" s="47" t="n">
        <f aca="false">W102</f>
        <v>1.65460186142709</v>
      </c>
      <c r="AA102" s="41"/>
    </row>
    <row r="103" customFormat="false" ht="17.35" hidden="false" customHeight="false" outlineLevel="0" collapsed="false">
      <c r="A103" s="1" t="n">
        <v>1977</v>
      </c>
      <c r="B103" s="1" t="n">
        <v>270</v>
      </c>
      <c r="C103" s="42" t="n">
        <v>483</v>
      </c>
      <c r="D103" s="2"/>
      <c r="E103" s="2"/>
      <c r="F103" s="2"/>
      <c r="G103" s="1" t="n">
        <v>481</v>
      </c>
      <c r="H103" s="46" t="n">
        <v>824</v>
      </c>
      <c r="I103" s="1"/>
      <c r="J103" s="2"/>
      <c r="K103" s="1"/>
      <c r="L103" s="1"/>
      <c r="M103" s="1" t="n">
        <v>27036</v>
      </c>
      <c r="N103" s="1" t="n">
        <v>30886</v>
      </c>
      <c r="O103" s="44" t="n">
        <f aca="false">N103</f>
        <v>30886</v>
      </c>
      <c r="P103" s="1"/>
      <c r="Q103" s="1"/>
      <c r="R103" s="1"/>
      <c r="S103" s="2" t="n">
        <f aca="false">(C103/$O103)*100</f>
        <v>1.56381532085735</v>
      </c>
      <c r="T103" s="1"/>
      <c r="U103" s="2" t="n">
        <f aca="false">W103/S103</f>
        <v>1.70600414078675</v>
      </c>
      <c r="V103" s="1"/>
      <c r="W103" s="2" t="n">
        <f aca="false">(H103/$O103)*100</f>
        <v>2.66787541280839</v>
      </c>
      <c r="X103" s="1"/>
      <c r="Y103" s="47" t="n">
        <f aca="false">W103</f>
        <v>2.66787541280839</v>
      </c>
      <c r="AA103" s="41"/>
    </row>
    <row r="104" customFormat="false" ht="17.35" hidden="false" customHeight="false" outlineLevel="0" collapsed="false">
      <c r="A104" s="1" t="n">
        <v>1978</v>
      </c>
      <c r="B104" s="1" t="n">
        <v>275</v>
      </c>
      <c r="C104" s="42" t="n">
        <v>543</v>
      </c>
      <c r="D104" s="2"/>
      <c r="E104" s="2"/>
      <c r="F104" s="2"/>
      <c r="G104" s="1" t="n">
        <v>567</v>
      </c>
      <c r="H104" s="46" t="n">
        <v>1140</v>
      </c>
      <c r="I104" s="1"/>
      <c r="J104" s="2"/>
      <c r="K104" s="1"/>
      <c r="L104" s="1"/>
      <c r="M104" s="1" t="n">
        <v>31060</v>
      </c>
      <c r="N104" s="1" t="n">
        <v>37062</v>
      </c>
      <c r="O104" s="44" t="n">
        <f aca="false">N104</f>
        <v>37062</v>
      </c>
      <c r="P104" s="1"/>
      <c r="Q104" s="1"/>
      <c r="R104" s="1"/>
      <c r="S104" s="2" t="n">
        <f aca="false">(C104/$O104)*100</f>
        <v>1.46511251416545</v>
      </c>
      <c r="T104" s="1"/>
      <c r="U104" s="2" t="n">
        <f aca="false">W104/S104</f>
        <v>2.09944751381215</v>
      </c>
      <c r="V104" s="1"/>
      <c r="W104" s="2" t="n">
        <f aca="false">(H104/$O104)*100</f>
        <v>3.07592682531973</v>
      </c>
      <c r="X104" s="1"/>
      <c r="Y104" s="47" t="n">
        <f aca="false">W104</f>
        <v>3.07592682531973</v>
      </c>
      <c r="AA104" s="41"/>
    </row>
    <row r="105" customFormat="false" ht="17.35" hidden="false" customHeight="false" outlineLevel="0" collapsed="false">
      <c r="A105" s="1" t="n">
        <v>1979</v>
      </c>
      <c r="B105" s="1" t="n">
        <v>229</v>
      </c>
      <c r="C105" s="42" t="n">
        <v>813</v>
      </c>
      <c r="D105" s="2"/>
      <c r="E105" s="2"/>
      <c r="F105" s="2"/>
      <c r="G105" s="1" t="n">
        <v>534</v>
      </c>
      <c r="H105" s="46" t="n">
        <v>1656</v>
      </c>
      <c r="I105" s="1"/>
      <c r="J105" s="2"/>
      <c r="K105" s="1"/>
      <c r="L105" s="1"/>
      <c r="M105" s="1" t="n">
        <v>36855</v>
      </c>
      <c r="N105" s="1" t="n">
        <v>46007</v>
      </c>
      <c r="O105" s="44" t="n">
        <f aca="false">N105</f>
        <v>46007</v>
      </c>
      <c r="P105" s="1"/>
      <c r="Q105" s="1"/>
      <c r="R105" s="1"/>
      <c r="S105" s="2" t="n">
        <f aca="false">(C105/$O105)*100</f>
        <v>1.76712239441824</v>
      </c>
      <c r="T105" s="1"/>
      <c r="U105" s="2" t="n">
        <f aca="false">W105/S105</f>
        <v>2.03690036900369</v>
      </c>
      <c r="V105" s="1"/>
      <c r="W105" s="2" t="n">
        <f aca="false">(H105/$O105)*100</f>
        <v>3.5994522572652</v>
      </c>
      <c r="X105" s="1"/>
      <c r="Y105" s="47" t="n">
        <f aca="false">W105</f>
        <v>3.5994522572652</v>
      </c>
      <c r="AA105" s="41"/>
    </row>
    <row r="106" customFormat="false" ht="17.35" hidden="false" customHeight="false" outlineLevel="0" collapsed="false">
      <c r="A106" s="1" t="n">
        <v>1980</v>
      </c>
      <c r="B106" s="1" t="n">
        <v>215</v>
      </c>
      <c r="C106" s="42" t="n">
        <v>559</v>
      </c>
      <c r="D106" s="2"/>
      <c r="E106" s="2"/>
      <c r="F106" s="2"/>
      <c r="G106" s="1" t="n">
        <v>469</v>
      </c>
      <c r="H106" s="46" t="n">
        <v>1475</v>
      </c>
      <c r="I106" s="1"/>
      <c r="J106" s="2"/>
      <c r="K106" s="1"/>
      <c r="L106" s="1"/>
      <c r="M106" s="1" t="n">
        <v>41588</v>
      </c>
      <c r="N106" s="1" t="n">
        <v>52043</v>
      </c>
      <c r="O106" s="44" t="n">
        <f aca="false">N106</f>
        <v>52043</v>
      </c>
      <c r="P106" s="1"/>
      <c r="Q106" s="1"/>
      <c r="R106" s="1"/>
      <c r="S106" s="2" t="n">
        <f aca="false">(C106/$O106)*100</f>
        <v>1.07411179217186</v>
      </c>
      <c r="T106" s="1"/>
      <c r="U106" s="2" t="n">
        <f aca="false">W106/S106</f>
        <v>2.6386404293381</v>
      </c>
      <c r="V106" s="1"/>
      <c r="W106" s="2" t="n">
        <f aca="false">(H106/$O106)*100</f>
        <v>2.83419480045347</v>
      </c>
      <c r="X106" s="1"/>
      <c r="Y106" s="47" t="n">
        <f aca="false">W106</f>
        <v>2.83419480045347</v>
      </c>
      <c r="AA106" s="41"/>
    </row>
    <row r="107" customFormat="false" ht="17.35" hidden="false" customHeight="false" outlineLevel="0" collapsed="false">
      <c r="A107" s="1" t="n">
        <v>1981</v>
      </c>
      <c r="B107" s="1" t="n">
        <v>235</v>
      </c>
      <c r="C107" s="42" t="n">
        <v>530</v>
      </c>
      <c r="D107" s="2"/>
      <c r="E107" s="2"/>
      <c r="F107" s="2"/>
      <c r="G107" s="1" t="n">
        <v>452</v>
      </c>
      <c r="H107" s="46" t="n">
        <v>1144</v>
      </c>
      <c r="I107" s="1"/>
      <c r="J107" s="2"/>
      <c r="K107" s="1"/>
      <c r="L107" s="1"/>
      <c r="M107" s="1"/>
      <c r="N107" s="1" t="n">
        <v>54178</v>
      </c>
      <c r="O107" s="44" t="n">
        <f aca="false">N107</f>
        <v>54178</v>
      </c>
      <c r="P107" s="1"/>
      <c r="Q107" s="1"/>
      <c r="R107" s="1"/>
      <c r="S107" s="2" t="n">
        <f aca="false">(C107/$O107)*100</f>
        <v>0.978256857026837</v>
      </c>
      <c r="T107" s="1"/>
      <c r="U107" s="2" t="n">
        <f aca="false">W107/S107</f>
        <v>2.15849056603774</v>
      </c>
      <c r="V107" s="1"/>
      <c r="W107" s="2" t="n">
        <f aca="false">(H107/$O107)*100</f>
        <v>2.11155819705415</v>
      </c>
      <c r="X107" s="1"/>
      <c r="Y107" s="47" t="n">
        <f aca="false">W107</f>
        <v>2.11155819705415</v>
      </c>
      <c r="AA107" s="41"/>
    </row>
    <row r="108" customFormat="false" ht="17.35" hidden="false" customHeight="false" outlineLevel="0" collapsed="false">
      <c r="A108" s="1" t="n">
        <v>1982</v>
      </c>
      <c r="B108" s="1"/>
      <c r="C108" s="1"/>
      <c r="D108" s="1"/>
      <c r="E108" s="1"/>
      <c r="F108" s="1"/>
      <c r="G108" s="1" t="n">
        <v>463</v>
      </c>
      <c r="H108" s="46" t="n">
        <v>2206</v>
      </c>
      <c r="I108" s="1"/>
      <c r="J108" s="1"/>
      <c r="K108" s="1"/>
      <c r="L108" s="1"/>
      <c r="M108" s="1"/>
      <c r="N108" s="1" t="n">
        <v>59421</v>
      </c>
      <c r="O108" s="44" t="n">
        <f aca="false">N108</f>
        <v>59421</v>
      </c>
      <c r="P108" s="1"/>
      <c r="Q108" s="1"/>
      <c r="R108" s="1"/>
      <c r="S108" s="2"/>
      <c r="T108" s="1"/>
      <c r="U108" s="1"/>
      <c r="V108" s="1"/>
      <c r="W108" s="2" t="n">
        <f aca="false">(H108/$O108)*100</f>
        <v>3.71249221655644</v>
      </c>
      <c r="X108" s="1"/>
      <c r="Y108" s="47" t="n">
        <f aca="false">W108</f>
        <v>3.71249221655644</v>
      </c>
      <c r="AA108" s="41"/>
    </row>
    <row r="109" customFormat="false" ht="17.35" hidden="false" customHeight="false" outlineLevel="0" collapsed="false">
      <c r="A109" s="1" t="n">
        <v>1983</v>
      </c>
      <c r="B109" s="1"/>
      <c r="C109" s="1"/>
      <c r="D109" s="1"/>
      <c r="E109" s="1"/>
      <c r="F109" s="1"/>
      <c r="G109" s="1" t="n">
        <v>447</v>
      </c>
      <c r="H109" s="46" t="n">
        <v>2343</v>
      </c>
      <c r="I109" s="1"/>
      <c r="J109" s="1"/>
      <c r="K109" s="1"/>
      <c r="L109" s="1"/>
      <c r="M109" s="1"/>
      <c r="N109" s="1" t="n">
        <v>65436</v>
      </c>
      <c r="O109" s="44" t="n">
        <f aca="false">N109</f>
        <v>65436</v>
      </c>
      <c r="P109" s="1"/>
      <c r="Q109" s="1"/>
      <c r="R109" s="1"/>
      <c r="S109" s="2"/>
      <c r="T109" s="1"/>
      <c r="U109" s="1"/>
      <c r="V109" s="1"/>
      <c r="W109" s="2" t="n">
        <f aca="false">(H109/$O109)*100</f>
        <v>3.58059783605355</v>
      </c>
      <c r="X109" s="1"/>
      <c r="Y109" s="47" t="n">
        <f aca="false">W109</f>
        <v>3.58059783605355</v>
      </c>
      <c r="AA109" s="41"/>
    </row>
    <row r="110" customFormat="false" ht="17.35" hidden="false" customHeight="false" outlineLevel="0" collapsed="false">
      <c r="A110" s="1" t="n">
        <v>1984</v>
      </c>
      <c r="B110" s="1"/>
      <c r="C110" s="1"/>
      <c r="D110" s="1"/>
      <c r="E110" s="1"/>
      <c r="F110" s="1"/>
      <c r="G110" s="1" t="n">
        <v>568</v>
      </c>
      <c r="H110" s="46" t="n">
        <v>5474</v>
      </c>
      <c r="I110" s="1"/>
      <c r="J110" s="1"/>
      <c r="K110" s="1"/>
      <c r="L110" s="1"/>
      <c r="M110" s="1"/>
      <c r="N110" s="1" t="n">
        <v>74255</v>
      </c>
      <c r="O110" s="44" t="n">
        <f aca="false">N110</f>
        <v>74255</v>
      </c>
      <c r="P110" s="1"/>
      <c r="Q110" s="1"/>
      <c r="R110" s="1"/>
      <c r="S110" s="2"/>
      <c r="T110" s="1"/>
      <c r="U110" s="1"/>
      <c r="V110" s="1"/>
      <c r="W110" s="2" t="n">
        <f aca="false">(H110/$O110)*100</f>
        <v>7.37189414854219</v>
      </c>
      <c r="X110" s="1"/>
      <c r="Y110" s="47" t="n">
        <f aca="false">W110</f>
        <v>7.37189414854219</v>
      </c>
      <c r="AA110" s="41"/>
    </row>
    <row r="111" customFormat="false" ht="17.35" hidden="false" customHeight="false" outlineLevel="0" collapsed="false">
      <c r="A111" s="1" t="n">
        <v>1985</v>
      </c>
      <c r="B111" s="1"/>
      <c r="C111" s="1"/>
      <c r="D111" s="1"/>
      <c r="E111" s="1"/>
      <c r="F111" s="1"/>
      <c r="G111" s="1" t="n">
        <v>474</v>
      </c>
      <c r="H111" s="46" t="n">
        <v>7090</v>
      </c>
      <c r="I111" s="1"/>
      <c r="J111" s="1"/>
      <c r="K111" s="1"/>
      <c r="L111" s="1"/>
      <c r="M111" s="1"/>
      <c r="N111" s="1" t="n">
        <v>82317</v>
      </c>
      <c r="O111" s="44" t="n">
        <f aca="false">N111</f>
        <v>82317</v>
      </c>
      <c r="P111" s="1"/>
      <c r="Q111" s="1"/>
      <c r="R111" s="1"/>
      <c r="S111" s="2"/>
      <c r="T111" s="1"/>
      <c r="U111" s="1"/>
      <c r="V111" s="1"/>
      <c r="W111" s="2" t="n">
        <f aca="false">(H111/$O111)*100</f>
        <v>8.61304469307676</v>
      </c>
      <c r="X111" s="1"/>
      <c r="Y111" s="47" t="n">
        <f aca="false">W111</f>
        <v>8.61304469307676</v>
      </c>
      <c r="AA111" s="41"/>
    </row>
    <row r="112" customFormat="false" ht="17.35" hidden="false" customHeight="false" outlineLevel="0" collapsed="false">
      <c r="A112" s="1" t="n">
        <v>1986</v>
      </c>
      <c r="B112" s="1"/>
      <c r="C112" s="1"/>
      <c r="D112" s="1"/>
      <c r="E112" s="1"/>
      <c r="F112" s="1"/>
      <c r="G112" s="1" t="n">
        <v>842</v>
      </c>
      <c r="H112" s="46" t="n">
        <v>15370</v>
      </c>
      <c r="I112" s="1" t="n">
        <v>54</v>
      </c>
      <c r="J112" s="46" t="n">
        <v>1552</v>
      </c>
      <c r="K112" s="1"/>
      <c r="L112" s="1"/>
      <c r="M112" s="1"/>
      <c r="N112" s="1" t="n">
        <v>88348</v>
      </c>
      <c r="O112" s="44" t="n">
        <f aca="false">N112</f>
        <v>88348</v>
      </c>
      <c r="P112" s="1"/>
      <c r="Q112" s="1"/>
      <c r="R112" s="1"/>
      <c r="S112" s="2"/>
      <c r="T112" s="1"/>
      <c r="U112" s="1"/>
      <c r="V112" s="1"/>
      <c r="W112" s="2" t="n">
        <f aca="false">((H112+J112)/$O112)*100</f>
        <v>19.1538008783447</v>
      </c>
      <c r="X112" s="1"/>
      <c r="Y112" s="47" t="n">
        <f aca="false">W112</f>
        <v>19.1538008783447</v>
      </c>
      <c r="AA112" s="41"/>
    </row>
    <row r="113" customFormat="false" ht="17.35" hidden="false" customHeight="false" outlineLevel="0" collapsed="false">
      <c r="A113" s="1" t="n">
        <v>1987</v>
      </c>
      <c r="B113" s="1"/>
      <c r="C113" s="1"/>
      <c r="D113" s="1"/>
      <c r="E113" s="1"/>
      <c r="F113" s="1"/>
      <c r="G113" s="1" t="n">
        <v>1528</v>
      </c>
      <c r="H113" s="46" t="n">
        <v>16539</v>
      </c>
      <c r="I113" s="1" t="n">
        <v>61</v>
      </c>
      <c r="J113" s="46" t="n">
        <v>2701</v>
      </c>
      <c r="K113" s="1"/>
      <c r="L113" s="1"/>
      <c r="M113" s="1"/>
      <c r="N113" s="1" t="n">
        <v>104632</v>
      </c>
      <c r="O113" s="44" t="n">
        <f aca="false">N113</f>
        <v>104632</v>
      </c>
      <c r="P113" s="1"/>
      <c r="Q113" s="1"/>
      <c r="R113" s="1"/>
      <c r="S113" s="2"/>
      <c r="T113" s="1"/>
      <c r="U113" s="1"/>
      <c r="V113" s="1"/>
      <c r="W113" s="2" t="n">
        <f aca="false">((H113+J113)/$O113)*100</f>
        <v>18.3882559828733</v>
      </c>
      <c r="X113" s="1"/>
      <c r="Y113" s="47" t="n">
        <f aca="false">W113</f>
        <v>18.3882559828733</v>
      </c>
      <c r="AA113" s="41"/>
    </row>
    <row r="114" customFormat="false" ht="17.35" hidden="false" customHeight="false" outlineLevel="0" collapsed="false">
      <c r="A114" s="1" t="n">
        <v>1988</v>
      </c>
      <c r="B114" s="1"/>
      <c r="C114" s="1"/>
      <c r="D114" s="1"/>
      <c r="E114" s="1"/>
      <c r="F114" s="1"/>
      <c r="G114" s="1" t="n">
        <v>1499</v>
      </c>
      <c r="H114" s="46" t="n">
        <v>22839</v>
      </c>
      <c r="I114" s="1" t="n">
        <v>99</v>
      </c>
      <c r="J114" s="46" t="n">
        <v>5690</v>
      </c>
      <c r="K114" s="1"/>
      <c r="L114" s="1"/>
      <c r="M114" s="1"/>
      <c r="N114" s="1" t="n">
        <v>126593</v>
      </c>
      <c r="O114" s="44" t="n">
        <f aca="false">N114</f>
        <v>126593</v>
      </c>
      <c r="P114" s="1"/>
      <c r="Q114" s="1"/>
      <c r="R114" s="1"/>
      <c r="S114" s="1"/>
      <c r="T114" s="1"/>
      <c r="U114" s="1"/>
      <c r="V114" s="1"/>
      <c r="W114" s="2" t="n">
        <f aca="false">((H114+J114)/$O114)*100</f>
        <v>22.5360012006983</v>
      </c>
      <c r="X114" s="1"/>
      <c r="Y114" s="47" t="n">
        <f aca="false">W114</f>
        <v>22.5360012006983</v>
      </c>
      <c r="AA114" s="41"/>
    </row>
    <row r="115" customFormat="false" ht="17.35" hidden="false" customHeight="false" outlineLevel="0" collapsed="false">
      <c r="A115" s="1" t="n">
        <v>1989</v>
      </c>
      <c r="B115" s="1"/>
      <c r="C115" s="1"/>
      <c r="D115" s="1"/>
      <c r="E115" s="1"/>
      <c r="F115" s="1"/>
      <c r="G115" s="1" t="n">
        <v>1337</v>
      </c>
      <c r="H115" s="46" t="n">
        <v>27250</v>
      </c>
      <c r="I115" s="1" t="n">
        <v>168</v>
      </c>
      <c r="J115" s="46" t="n">
        <v>12130</v>
      </c>
      <c r="K115" s="1"/>
      <c r="L115" s="1"/>
      <c r="M115" s="1"/>
      <c r="N115" s="1" t="n">
        <v>148884</v>
      </c>
      <c r="O115" s="44" t="n">
        <f aca="false">N115</f>
        <v>148884</v>
      </c>
      <c r="P115" s="1"/>
      <c r="Q115" s="1"/>
      <c r="R115" s="1"/>
      <c r="S115" s="1"/>
      <c r="T115" s="1"/>
      <c r="U115" s="1"/>
      <c r="V115" s="1"/>
      <c r="W115" s="2" t="n">
        <f aca="false">((H115+J115)/$O115)*100</f>
        <v>26.4501222428199</v>
      </c>
      <c r="X115" s="1"/>
      <c r="Y115" s="47" t="n">
        <f aca="false">W115</f>
        <v>26.4501222428199</v>
      </c>
      <c r="AA115" s="41"/>
    </row>
    <row r="116" customFormat="false" ht="17.35" hidden="false" customHeight="false" outlineLevel="0" collapsed="false">
      <c r="A116" s="1" t="n">
        <v>1990</v>
      </c>
      <c r="B116" s="1"/>
      <c r="C116" s="1"/>
      <c r="D116" s="1"/>
      <c r="E116" s="1"/>
      <c r="F116" s="1"/>
      <c r="G116" s="1" t="n">
        <v>779</v>
      </c>
      <c r="H116" s="46" t="n">
        <v>8329</v>
      </c>
      <c r="I116" s="1" t="n">
        <v>143</v>
      </c>
      <c r="J116" s="46" t="n">
        <v>10958</v>
      </c>
      <c r="K116" s="1"/>
      <c r="L116" s="1"/>
      <c r="M116" s="1"/>
      <c r="N116" s="1" t="n">
        <v>156632</v>
      </c>
      <c r="O116" s="44" t="n">
        <f aca="false">N116</f>
        <v>156632</v>
      </c>
      <c r="P116" s="1"/>
      <c r="Q116" s="1"/>
      <c r="R116" s="1"/>
      <c r="S116" s="1"/>
      <c r="T116" s="1"/>
      <c r="U116" s="1"/>
      <c r="V116" s="1"/>
      <c r="W116" s="2" t="n">
        <f aca="false">((H116+J116)/$O116)*100</f>
        <v>12.3135757699576</v>
      </c>
      <c r="X116" s="1"/>
      <c r="Y116" s="47" t="n">
        <f aca="false">W116</f>
        <v>12.3135757699576</v>
      </c>
      <c r="AA116" s="41"/>
    </row>
    <row r="117" customFormat="false" ht="17.35" hidden="false" customHeight="false" outlineLevel="0" collapsed="false">
      <c r="A117" s="1" t="n">
        <v>1991</v>
      </c>
      <c r="B117" s="1"/>
      <c r="C117" s="1"/>
      <c r="D117" s="1"/>
      <c r="E117" s="1"/>
      <c r="F117" s="1"/>
      <c r="G117" s="1" t="n">
        <v>506</v>
      </c>
      <c r="H117" s="46" t="n">
        <v>10434</v>
      </c>
      <c r="I117" s="1" t="n">
        <v>146</v>
      </c>
      <c r="J117" s="46" t="n">
        <v>6667</v>
      </c>
      <c r="K117" s="1"/>
      <c r="L117" s="1"/>
      <c r="M117" s="1"/>
      <c r="N117" s="1" t="n">
        <v>148178</v>
      </c>
      <c r="O117" s="44" t="n">
        <f aca="false">N117</f>
        <v>148178</v>
      </c>
      <c r="P117" s="1"/>
      <c r="Q117" s="1"/>
      <c r="R117" s="1"/>
      <c r="S117" s="1"/>
      <c r="T117" s="1"/>
      <c r="U117" s="1"/>
      <c r="V117" s="1"/>
      <c r="W117" s="2" t="n">
        <f aca="false">((H117+J117)/$O117)*100</f>
        <v>11.540849518822</v>
      </c>
      <c r="X117" s="1"/>
      <c r="Y117" s="47" t="n">
        <f aca="false">W117</f>
        <v>11.540849518822</v>
      </c>
      <c r="AA117" s="41"/>
    </row>
    <row r="118" customFormat="false" ht="17.35" hidden="false" customHeight="false" outlineLevel="0" collapsed="false">
      <c r="A118" s="1" t="n">
        <v>1992</v>
      </c>
      <c r="B118" s="1"/>
      <c r="C118" s="1"/>
      <c r="D118" s="1"/>
      <c r="E118" s="1"/>
      <c r="F118" s="1"/>
      <c r="G118" s="1" t="n">
        <v>432</v>
      </c>
      <c r="H118" s="46" t="n">
        <v>5941</v>
      </c>
      <c r="I118" s="1" t="n">
        <v>210</v>
      </c>
      <c r="J118" s="46" t="n">
        <v>4139</v>
      </c>
      <c r="K118" s="1"/>
      <c r="L118" s="1"/>
      <c r="M118" s="1"/>
      <c r="N118" s="1" t="n">
        <v>141848</v>
      </c>
      <c r="O118" s="44" t="n">
        <f aca="false">N118</f>
        <v>141848</v>
      </c>
      <c r="P118" s="1"/>
      <c r="Q118" s="1"/>
      <c r="R118" s="1"/>
      <c r="S118" s="1"/>
      <c r="T118" s="1"/>
      <c r="U118" s="1"/>
      <c r="V118" s="1"/>
      <c r="W118" s="2" t="n">
        <f aca="false">((H118+J118)/$O118)*100</f>
        <v>7.10619818397158</v>
      </c>
      <c r="X118" s="1"/>
      <c r="Y118" s="47" t="n">
        <f aca="false">W118</f>
        <v>7.10619818397158</v>
      </c>
      <c r="AA118" s="41"/>
    </row>
    <row r="119" customFormat="false" ht="17.35" hidden="false" customHeight="false" outlineLevel="0" collapsed="false">
      <c r="A119" s="1" t="n">
        <v>1993</v>
      </c>
      <c r="B119" s="1"/>
      <c r="C119" s="1"/>
      <c r="D119" s="1"/>
      <c r="E119" s="1"/>
      <c r="F119" s="1"/>
      <c r="G119" s="1" t="n">
        <v>526</v>
      </c>
      <c r="H119" s="46" t="n">
        <v>7063</v>
      </c>
      <c r="I119" s="1" t="n">
        <v>267</v>
      </c>
      <c r="J119" s="46" t="n">
        <v>5187</v>
      </c>
      <c r="K119" s="1"/>
      <c r="L119" s="1"/>
      <c r="M119" s="1"/>
      <c r="N119" s="1" t="n">
        <v>143399</v>
      </c>
      <c r="O119" s="44" t="n">
        <f aca="false">N119</f>
        <v>143399</v>
      </c>
      <c r="P119" s="1"/>
      <c r="Q119" s="1"/>
      <c r="R119" s="1"/>
      <c r="S119" s="1"/>
      <c r="T119" s="1"/>
      <c r="U119" s="1"/>
      <c r="V119" s="1"/>
      <c r="W119" s="2" t="n">
        <f aca="false">((H119+J119)/$O119)*100</f>
        <v>8.54259792606643</v>
      </c>
      <c r="X119" s="1"/>
      <c r="Y119" s="47" t="n">
        <f aca="false">W119</f>
        <v>8.54259792606643</v>
      </c>
      <c r="AA119" s="41"/>
    </row>
    <row r="120" customFormat="false" ht="17.35" hidden="false" customHeight="false" outlineLevel="0" collapsed="false">
      <c r="A120" s="1" t="n">
        <v>1994</v>
      </c>
      <c r="B120" s="1"/>
      <c r="C120" s="1"/>
      <c r="D120" s="1"/>
      <c r="E120" s="1"/>
      <c r="F120" s="1"/>
      <c r="G120" s="1" t="n">
        <v>674</v>
      </c>
      <c r="H120" s="46" t="n">
        <v>8269</v>
      </c>
      <c r="I120" s="1" t="n">
        <v>202</v>
      </c>
      <c r="J120" s="46" t="n">
        <v>5213</v>
      </c>
      <c r="K120" s="1"/>
      <c r="L120" s="1"/>
      <c r="M120" s="1"/>
      <c r="N120" s="1" t="n">
        <v>147832</v>
      </c>
      <c r="O120" s="44" t="n">
        <f aca="false">N120</f>
        <v>147832</v>
      </c>
      <c r="P120" s="1"/>
      <c r="Q120" s="1"/>
      <c r="R120" s="1"/>
      <c r="S120" s="1"/>
      <c r="T120" s="1"/>
      <c r="U120" s="1"/>
      <c r="V120" s="1"/>
      <c r="W120" s="2" t="n">
        <f aca="false">((H120+J120)/$O120)*100</f>
        <v>9.11981167812111</v>
      </c>
      <c r="X120" s="1"/>
      <c r="Y120" s="47" t="n">
        <f aca="false">W120</f>
        <v>9.11981167812111</v>
      </c>
      <c r="AA120" s="41"/>
    </row>
    <row r="121" customFormat="false" ht="17.35" hidden="false" customHeight="false" outlineLevel="0" collapsed="false">
      <c r="A121" s="1" t="n">
        <v>1995</v>
      </c>
      <c r="B121" s="1"/>
      <c r="C121" s="1"/>
      <c r="D121" s="1"/>
      <c r="E121" s="1"/>
      <c r="F121" s="1"/>
      <c r="G121" s="1" t="n">
        <v>505</v>
      </c>
      <c r="H121" s="46" t="n">
        <v>32600</v>
      </c>
      <c r="I121" s="1" t="n">
        <v>131</v>
      </c>
      <c r="J121" s="46" t="n">
        <v>12817</v>
      </c>
      <c r="K121" s="1"/>
      <c r="L121" s="1"/>
      <c r="M121" s="1"/>
      <c r="N121" s="1" t="n">
        <v>153304</v>
      </c>
      <c r="O121" s="44" t="n">
        <f aca="false">N121</f>
        <v>153304</v>
      </c>
      <c r="P121" s="1"/>
      <c r="Q121" s="1"/>
      <c r="R121" s="1"/>
      <c r="S121" s="1"/>
      <c r="T121" s="1"/>
      <c r="U121" s="1"/>
      <c r="V121" s="1"/>
      <c r="W121" s="2" t="n">
        <f aca="false">((H121+J121)/$O121)*100</f>
        <v>29.6254500861034</v>
      </c>
      <c r="X121" s="1"/>
      <c r="Y121" s="47" t="n">
        <f aca="false">W121</f>
        <v>29.6254500861034</v>
      </c>
      <c r="AA121" s="41"/>
    </row>
    <row r="122" customFormat="false" ht="17.35" hidden="false" customHeight="false" outlineLevel="0" collapsed="false">
      <c r="A122" s="1" t="n">
        <v>1996</v>
      </c>
      <c r="B122" s="1"/>
      <c r="C122" s="1"/>
      <c r="D122" s="1"/>
      <c r="E122" s="1"/>
      <c r="F122" s="1"/>
      <c r="G122" s="1" t="n">
        <v>584</v>
      </c>
      <c r="H122" s="46" t="n">
        <v>30742</v>
      </c>
      <c r="I122" s="1" t="n">
        <v>133</v>
      </c>
      <c r="J122" s="46" t="n">
        <v>9513</v>
      </c>
      <c r="K122" s="1"/>
      <c r="L122" s="1"/>
      <c r="M122" s="1"/>
      <c r="N122" s="1" t="n">
        <v>168531</v>
      </c>
      <c r="O122" s="44" t="n">
        <f aca="false">N122</f>
        <v>168531</v>
      </c>
      <c r="P122" s="1"/>
      <c r="Q122" s="1"/>
      <c r="R122" s="1"/>
      <c r="S122" s="1"/>
      <c r="T122" s="1"/>
      <c r="U122" s="1"/>
      <c r="V122" s="1"/>
      <c r="W122" s="2" t="n">
        <f aca="false">((H122+J122)/$O122)*100</f>
        <v>23.88581329251</v>
      </c>
      <c r="X122" s="1"/>
      <c r="Y122" s="47" t="n">
        <f aca="false">W122</f>
        <v>23.88581329251</v>
      </c>
      <c r="AA122" s="41"/>
    </row>
    <row r="123" customFormat="false" ht="17.35" hidden="false" customHeight="false" outlineLevel="0" collapsed="false">
      <c r="A123" s="1" t="n">
        <v>1997</v>
      </c>
      <c r="B123" s="1"/>
      <c r="C123" s="1"/>
      <c r="D123" s="1"/>
      <c r="E123" s="1"/>
      <c r="F123" s="1"/>
      <c r="G123" s="1" t="n">
        <v>506</v>
      </c>
      <c r="H123" s="46" t="n">
        <v>26829</v>
      </c>
      <c r="I123" s="1" t="n">
        <v>193</v>
      </c>
      <c r="J123" s="46" t="n">
        <v>15717</v>
      </c>
      <c r="K123" s="1"/>
      <c r="L123" s="1"/>
      <c r="M123" s="1"/>
      <c r="N123" s="1" t="n">
        <v>162843</v>
      </c>
      <c r="O123" s="44" t="n">
        <f aca="false">N123</f>
        <v>162843</v>
      </c>
      <c r="P123" s="1"/>
      <c r="Q123" s="1"/>
      <c r="R123" s="1"/>
      <c r="S123" s="1"/>
      <c r="T123" s="1"/>
      <c r="U123" s="1"/>
      <c r="V123" s="1"/>
      <c r="W123" s="2" t="n">
        <f aca="false">((H123+J123)/$O123)*100</f>
        <v>26.1270057662902</v>
      </c>
      <c r="X123" s="1"/>
      <c r="Y123" s="47" t="n">
        <f aca="false">W123</f>
        <v>26.1270057662902</v>
      </c>
      <c r="AA123" s="41"/>
    </row>
    <row r="124" customFormat="false" ht="17.35" hidden="false" customHeight="false" outlineLevel="0" collapsed="false">
      <c r="A124" s="1" t="n">
        <v>1998</v>
      </c>
      <c r="B124" s="1"/>
      <c r="C124" s="1"/>
      <c r="D124" s="1"/>
      <c r="E124" s="1"/>
      <c r="F124" s="1"/>
      <c r="G124" s="1" t="n">
        <v>635</v>
      </c>
      <c r="H124" s="46" t="n">
        <v>29525</v>
      </c>
      <c r="I124" s="1" t="n">
        <v>252</v>
      </c>
      <c r="J124" s="46" t="n">
        <v>32413</v>
      </c>
      <c r="K124" s="1"/>
      <c r="L124" s="1"/>
      <c r="M124" s="1"/>
      <c r="N124" s="1" t="n">
        <v>175594</v>
      </c>
      <c r="O124" s="44" t="n">
        <f aca="false">N124</f>
        <v>175594</v>
      </c>
      <c r="P124" s="1"/>
      <c r="Q124" s="1"/>
      <c r="R124" s="1"/>
      <c r="S124" s="1"/>
      <c r="T124" s="1"/>
      <c r="U124" s="1"/>
      <c r="V124" s="1"/>
      <c r="W124" s="2" t="n">
        <f aca="false">((H124+J124)/$O124)*100</f>
        <v>35.273414809162</v>
      </c>
      <c r="X124" s="1"/>
      <c r="Y124" s="47" t="n">
        <f aca="false">W124</f>
        <v>35.273414809162</v>
      </c>
      <c r="AA124" s="41"/>
    </row>
    <row r="125" customFormat="false" ht="17.35" hidden="false" customHeight="false" outlineLevel="0" collapsed="false">
      <c r="A125" s="1" t="n">
        <v>1999</v>
      </c>
      <c r="B125" s="1"/>
      <c r="C125" s="1"/>
      <c r="D125" s="1"/>
      <c r="E125" s="1"/>
      <c r="F125" s="1"/>
      <c r="G125" s="1" t="n">
        <v>493</v>
      </c>
      <c r="H125" s="46" t="n">
        <v>26163</v>
      </c>
      <c r="I125" s="1" t="n">
        <v>252</v>
      </c>
      <c r="J125" s="46" t="n">
        <v>60860</v>
      </c>
      <c r="K125" s="1"/>
      <c r="L125" s="1"/>
      <c r="M125" s="1"/>
      <c r="N125" s="1" t="n">
        <v>182622</v>
      </c>
      <c r="O125" s="44" t="n">
        <f aca="false">N125</f>
        <v>182622</v>
      </c>
      <c r="P125" s="1"/>
      <c r="Q125" s="1"/>
      <c r="R125" s="1"/>
      <c r="S125" s="1"/>
      <c r="T125" s="1"/>
      <c r="U125" s="1"/>
      <c r="V125" s="1"/>
      <c r="W125" s="2" t="n">
        <f aca="false">((H125+J125)/$O125)*100</f>
        <v>47.6519805937948</v>
      </c>
      <c r="X125" s="1"/>
      <c r="Y125" s="47" t="n">
        <f aca="false">W125</f>
        <v>47.6519805937948</v>
      </c>
      <c r="AA125" s="41"/>
    </row>
    <row r="126" customFormat="false" ht="17.35" hidden="false" customHeight="false" outlineLevel="0" collapsed="false">
      <c r="A126" s="1" t="n">
        <v>2000</v>
      </c>
      <c r="B126" s="1"/>
      <c r="C126" s="1"/>
      <c r="D126" s="1"/>
      <c r="E126" s="1"/>
      <c r="F126" s="1"/>
      <c r="G126" s="1" t="n">
        <v>587</v>
      </c>
      <c r="H126" s="46" t="n">
        <v>106916</v>
      </c>
      <c r="I126" s="1" t="n">
        <v>227</v>
      </c>
      <c r="J126" s="46" t="n">
        <v>64618</v>
      </c>
      <c r="K126" s="1"/>
      <c r="L126" s="1"/>
      <c r="M126" s="1"/>
      <c r="N126" s="1" t="n">
        <v>196074</v>
      </c>
      <c r="O126" s="44" t="n">
        <f aca="false">N126</f>
        <v>196074</v>
      </c>
      <c r="P126" s="1"/>
      <c r="Q126" s="1"/>
      <c r="R126" s="1"/>
      <c r="S126" s="1"/>
      <c r="T126" s="1"/>
      <c r="U126" s="1"/>
      <c r="V126" s="1"/>
      <c r="W126" s="2" t="n">
        <f aca="false">((H126+J126)/$O126)*100</f>
        <v>87.4843171455675</v>
      </c>
      <c r="X126" s="1"/>
      <c r="Y126" s="47" t="n">
        <f aca="false">W126</f>
        <v>87.4843171455675</v>
      </c>
      <c r="AA126" s="41"/>
    </row>
    <row r="127" customFormat="false" ht="17.35" hidden="false" customHeight="false" outlineLevel="0" collapsed="false">
      <c r="A127" s="1" t="n">
        <v>2001</v>
      </c>
      <c r="B127" s="1"/>
      <c r="C127" s="1"/>
      <c r="D127" s="1"/>
      <c r="E127" s="1"/>
      <c r="F127" s="1"/>
      <c r="G127" s="1" t="n">
        <v>492</v>
      </c>
      <c r="H127" s="46" t="n">
        <v>28994</v>
      </c>
      <c r="I127" s="1" t="n">
        <v>162</v>
      </c>
      <c r="J127" s="46" t="n">
        <v>24382</v>
      </c>
      <c r="K127" s="1"/>
      <c r="L127" s="1"/>
      <c r="M127" s="1"/>
      <c r="N127" s="1" t="n">
        <v>203211</v>
      </c>
      <c r="O127" s="44" t="n">
        <f aca="false">N127</f>
        <v>203211</v>
      </c>
      <c r="P127" s="1"/>
      <c r="Q127" s="1"/>
      <c r="R127" s="1"/>
      <c r="S127" s="1"/>
      <c r="T127" s="1"/>
      <c r="U127" s="1"/>
      <c r="V127" s="1"/>
      <c r="W127" s="2" t="n">
        <f aca="false">((H127+J127)/$O127)*100</f>
        <v>26.2662946395618</v>
      </c>
      <c r="X127" s="1"/>
      <c r="Y127" s="47" t="n">
        <f aca="false">W127</f>
        <v>26.2662946395618</v>
      </c>
      <c r="AA127" s="41"/>
    </row>
    <row r="128" customFormat="false" ht="17.35" hidden="false" customHeight="false" outlineLevel="0" collapsed="false">
      <c r="A128" s="1" t="n">
        <v>2002</v>
      </c>
      <c r="B128" s="1"/>
      <c r="C128" s="1"/>
      <c r="D128" s="1"/>
      <c r="E128" s="1"/>
      <c r="F128" s="1"/>
      <c r="G128" s="1" t="n">
        <v>430</v>
      </c>
      <c r="H128" s="46" t="n">
        <v>25236</v>
      </c>
      <c r="I128" s="1" t="n">
        <v>117</v>
      </c>
      <c r="J128" s="46" t="n">
        <v>16798</v>
      </c>
      <c r="K128" s="1"/>
      <c r="L128" s="1"/>
      <c r="M128" s="1"/>
      <c r="N128" s="1" t="n">
        <v>210807</v>
      </c>
      <c r="O128" s="44" t="n">
        <f aca="false">N128</f>
        <v>210807</v>
      </c>
      <c r="P128" s="1"/>
      <c r="Q128" s="1"/>
      <c r="R128" s="1"/>
      <c r="S128" s="1"/>
      <c r="T128" s="1"/>
      <c r="U128" s="1"/>
      <c r="V128" s="1"/>
      <c r="W128" s="2" t="n">
        <f aca="false">((H128+J128)/$O128)*100</f>
        <v>19.9395655741982</v>
      </c>
      <c r="X128" s="1"/>
      <c r="Y128" s="47" t="n">
        <f aca="false">W128</f>
        <v>19.9395655741982</v>
      </c>
      <c r="AA128" s="41"/>
    </row>
    <row r="129" customFormat="false" ht="17.35" hidden="false" customHeight="false" outlineLevel="0" collapsed="false">
      <c r="A129" s="1" t="n">
        <v>2003</v>
      </c>
      <c r="B129" s="1"/>
      <c r="C129" s="1"/>
      <c r="D129" s="1"/>
      <c r="E129" s="1"/>
      <c r="F129" s="1"/>
      <c r="G129" s="1" t="n">
        <v>558</v>
      </c>
      <c r="H129" s="46" t="n">
        <v>18679</v>
      </c>
      <c r="I129" s="1" t="n">
        <v>129</v>
      </c>
      <c r="J129" s="46" t="n">
        <v>9309</v>
      </c>
      <c r="K129" s="1"/>
      <c r="L129" s="1"/>
      <c r="M129" s="1"/>
      <c r="N129" s="1" t="n">
        <v>218069</v>
      </c>
      <c r="O129" s="44" t="n">
        <f aca="false">N129</f>
        <v>218069</v>
      </c>
      <c r="P129" s="1"/>
      <c r="Q129" s="1"/>
      <c r="R129" s="1"/>
      <c r="S129" s="1"/>
      <c r="T129" s="1"/>
      <c r="U129" s="1"/>
      <c r="V129" s="1"/>
      <c r="W129" s="2" t="n">
        <f aca="false">((H129+J129)/$O129)*100</f>
        <v>12.8344698237714</v>
      </c>
      <c r="X129" s="1"/>
      <c r="Y129" s="47" t="n">
        <f aca="false">W129</f>
        <v>12.8344698237714</v>
      </c>
      <c r="AA129" s="41"/>
    </row>
    <row r="130" customFormat="false" ht="17.35" hidden="false" customHeight="false" outlineLevel="0" collapsed="false">
      <c r="A130" s="1" t="n">
        <v>2004</v>
      </c>
      <c r="B130" s="1"/>
      <c r="C130" s="1"/>
      <c r="D130" s="1"/>
      <c r="E130" s="1"/>
      <c r="F130" s="1"/>
      <c r="G130" s="1" t="n">
        <v>741</v>
      </c>
      <c r="H130" s="46" t="n">
        <v>31408</v>
      </c>
      <c r="I130" s="1" t="n">
        <v>178</v>
      </c>
      <c r="J130" s="46" t="n">
        <v>29928</v>
      </c>
      <c r="K130" s="1"/>
      <c r="L130" s="1"/>
      <c r="M130" s="1"/>
      <c r="N130" s="1" t="n">
        <v>226740</v>
      </c>
      <c r="O130" s="44" t="n">
        <f aca="false">N130</f>
        <v>226740</v>
      </c>
      <c r="P130" s="1"/>
      <c r="Q130" s="1"/>
      <c r="R130" s="1"/>
      <c r="S130" s="1"/>
      <c r="T130" s="1"/>
      <c r="U130" s="1"/>
      <c r="V130" s="1"/>
      <c r="W130" s="2" t="n">
        <f aca="false">((H130+J130)/$O130)*100</f>
        <v>27.0512481256064</v>
      </c>
      <c r="X130" s="1"/>
      <c r="Y130" s="47" t="n">
        <f aca="false">W130</f>
        <v>27.0512481256064</v>
      </c>
      <c r="AA130" s="41"/>
    </row>
    <row r="131" customFormat="false" ht="17.35" hidden="false" customHeight="false" outlineLevel="0" collapsed="false">
      <c r="A131" s="1" t="n">
        <v>2005</v>
      </c>
      <c r="B131" s="1"/>
      <c r="C131" s="1"/>
      <c r="D131" s="1"/>
      <c r="E131" s="1"/>
      <c r="F131" s="1"/>
      <c r="G131" s="1" t="n">
        <v>769</v>
      </c>
      <c r="H131" s="46" t="n">
        <v>25134</v>
      </c>
      <c r="I131" s="1" t="n">
        <v>242</v>
      </c>
      <c r="J131" s="46" t="n">
        <v>50280</v>
      </c>
      <c r="K131" s="1"/>
      <c r="L131" s="1"/>
      <c r="M131" s="1"/>
      <c r="N131" s="1" t="n">
        <v>240776</v>
      </c>
      <c r="O131" s="44" t="n">
        <f aca="false">N131</f>
        <v>240776</v>
      </c>
      <c r="P131" s="1"/>
      <c r="Q131" s="1"/>
      <c r="R131" s="1"/>
      <c r="S131" s="1"/>
      <c r="T131" s="1"/>
      <c r="U131" s="1"/>
      <c r="V131" s="1"/>
      <c r="W131" s="2" t="n">
        <f aca="false">((H131+J131)/$O131)*100</f>
        <v>31.3212280293717</v>
      </c>
      <c r="X131" s="1"/>
      <c r="Y131" s="47" t="n">
        <f aca="false">W131</f>
        <v>31.3212280293717</v>
      </c>
      <c r="AA131" s="41"/>
    </row>
    <row r="132" customFormat="false" ht="17.35" hidden="false" customHeight="false" outlineLevel="0" collapsed="false">
      <c r="A132" s="1" t="n">
        <v>2006</v>
      </c>
      <c r="B132" s="1"/>
      <c r="C132" s="1"/>
      <c r="D132" s="1"/>
      <c r="E132" s="1"/>
      <c r="F132" s="1"/>
      <c r="G132" s="1" t="n">
        <v>779</v>
      </c>
      <c r="H132" s="46" t="n">
        <v>28511</v>
      </c>
      <c r="I132" s="1" t="n">
        <v>259</v>
      </c>
      <c r="J132" s="46" t="n">
        <v>77750</v>
      </c>
      <c r="K132" s="1"/>
      <c r="L132" s="1"/>
      <c r="M132" s="1"/>
      <c r="N132" s="1" t="n">
        <v>258308</v>
      </c>
      <c r="O132" s="44" t="n">
        <f aca="false">N132</f>
        <v>258308</v>
      </c>
      <c r="P132" s="1"/>
      <c r="Q132" s="1"/>
      <c r="R132" s="1"/>
      <c r="S132" s="1"/>
      <c r="T132" s="1"/>
      <c r="U132" s="1"/>
      <c r="V132" s="1"/>
      <c r="W132" s="2" t="n">
        <f aca="false">((H132+J132)/$O132)*100</f>
        <v>41.1373244343961</v>
      </c>
      <c r="X132" s="1"/>
      <c r="Y132" s="47" t="n">
        <f aca="false">W132</f>
        <v>41.1373244343961</v>
      </c>
      <c r="AA132" s="41"/>
    </row>
    <row r="133" customFormat="false" ht="17.35" hidden="false" customHeight="false" outlineLevel="0" collapsed="false">
      <c r="A133" s="1" t="n">
        <v>2007</v>
      </c>
      <c r="B133" s="1"/>
      <c r="C133" s="1"/>
      <c r="D133" s="1"/>
      <c r="E133" s="1"/>
      <c r="F133" s="1"/>
      <c r="G133" s="1" t="n">
        <v>869</v>
      </c>
      <c r="H133" s="46" t="n">
        <v>26778</v>
      </c>
      <c r="I133" s="1" t="n">
        <v>269</v>
      </c>
      <c r="J133" s="46" t="n">
        <v>82121</v>
      </c>
      <c r="K133" s="1"/>
      <c r="L133" s="1"/>
      <c r="M133" s="1"/>
      <c r="N133" s="1" t="n">
        <v>276702</v>
      </c>
      <c r="O133" s="44" t="n">
        <f aca="false">N133</f>
        <v>276702</v>
      </c>
      <c r="P133" s="1"/>
      <c r="Q133" s="1"/>
      <c r="R133" s="1"/>
      <c r="S133" s="1"/>
      <c r="T133" s="1"/>
      <c r="U133" s="1"/>
      <c r="V133" s="1"/>
      <c r="W133" s="2" t="n">
        <f aca="false">((H133+J133)/$O133)*100</f>
        <v>39.3560581419722</v>
      </c>
      <c r="X133" s="1"/>
      <c r="Y133" s="47" t="n">
        <f aca="false">W133</f>
        <v>39.3560581419722</v>
      </c>
      <c r="AA133" s="41"/>
    </row>
    <row r="134" customFormat="false" ht="17.35" hidden="false" customHeight="false" outlineLevel="0" collapsed="false">
      <c r="A134" s="1" t="n">
        <v>2008</v>
      </c>
      <c r="B134" s="1"/>
      <c r="C134" s="1"/>
      <c r="D134" s="1"/>
      <c r="E134" s="1"/>
      <c r="F134" s="1"/>
      <c r="G134" s="1" t="n">
        <v>558</v>
      </c>
      <c r="H134" s="46" t="n">
        <v>36469</v>
      </c>
      <c r="I134" s="1" t="n">
        <v>252</v>
      </c>
      <c r="J134" s="46" t="n">
        <v>52552</v>
      </c>
      <c r="K134" s="1"/>
      <c r="L134" s="1"/>
      <c r="M134" s="1"/>
      <c r="N134" s="1" t="n">
        <v>277632</v>
      </c>
      <c r="O134" s="44" t="n">
        <f aca="false">N134</f>
        <v>277632</v>
      </c>
      <c r="P134" s="1"/>
      <c r="Q134" s="1"/>
      <c r="R134" s="1"/>
      <c r="S134" s="1"/>
      <c r="T134" s="1"/>
      <c r="U134" s="1"/>
      <c r="V134" s="1"/>
      <c r="W134" s="2" t="n">
        <f aca="false">((H134+J134)/$O134)*100</f>
        <v>32.0643873905025</v>
      </c>
      <c r="X134" s="1"/>
      <c r="Y134" s="47" t="n">
        <f aca="false">W134</f>
        <v>32.0643873905025</v>
      </c>
      <c r="AA134" s="41"/>
    </row>
    <row r="135" customFormat="false" ht="17.35" hidden="false" customHeight="false" outlineLevel="0" collapsed="false">
      <c r="A135" s="1" t="n">
        <v>2009</v>
      </c>
      <c r="B135" s="1"/>
      <c r="C135" s="1"/>
      <c r="D135" s="1"/>
      <c r="E135" s="1"/>
      <c r="F135" s="1"/>
      <c r="G135" s="1" t="n">
        <v>286</v>
      </c>
      <c r="H135" s="46" t="n">
        <v>12195</v>
      </c>
      <c r="I135" s="1" t="n">
        <v>112</v>
      </c>
      <c r="J135" s="46" t="n">
        <v>31984</v>
      </c>
      <c r="K135" s="1"/>
      <c r="L135" s="1"/>
      <c r="M135" s="1"/>
      <c r="N135" s="1" t="n">
        <v>248842</v>
      </c>
      <c r="O135" s="44" t="n">
        <f aca="false">N135</f>
        <v>248842</v>
      </c>
      <c r="P135" s="1"/>
      <c r="Q135" s="1"/>
      <c r="R135" s="1"/>
      <c r="S135" s="1"/>
      <c r="T135" s="1"/>
      <c r="U135" s="1"/>
      <c r="V135" s="1"/>
      <c r="W135" s="2" t="n">
        <f aca="false">((H135+J135)/$O135)*100</f>
        <v>17.753835767274</v>
      </c>
      <c r="X135" s="1"/>
      <c r="Y135" s="47" t="n">
        <f aca="false">W135</f>
        <v>17.753835767274</v>
      </c>
      <c r="AA135" s="41"/>
    </row>
    <row r="136" customFormat="false" ht="17.35" hidden="false" customHeight="false" outlineLevel="0" collapsed="false">
      <c r="A136" s="1" t="n">
        <v>2010</v>
      </c>
      <c r="B136" s="1"/>
      <c r="C136" s="1"/>
      <c r="D136" s="1"/>
      <c r="E136" s="1"/>
      <c r="F136" s="1"/>
      <c r="G136" s="48" t="n">
        <v>325</v>
      </c>
      <c r="H136" s="48" t="n">
        <v>12605</v>
      </c>
      <c r="I136" s="48" t="n">
        <v>212</v>
      </c>
      <c r="J136" s="48" t="n">
        <v>36643</v>
      </c>
      <c r="K136" s="1"/>
      <c r="L136" s="1"/>
      <c r="M136" s="1"/>
      <c r="N136" s="1" t="n">
        <v>256606</v>
      </c>
      <c r="O136" s="44" t="n">
        <f aca="false">N136</f>
        <v>256606</v>
      </c>
      <c r="P136" s="1"/>
      <c r="Q136" s="1"/>
      <c r="R136" s="1"/>
      <c r="S136" s="1"/>
      <c r="T136" s="1"/>
      <c r="U136" s="1"/>
      <c r="V136" s="1"/>
      <c r="W136" s="2" t="n">
        <f aca="false">((H136+J136)/$O136)*100</f>
        <v>19.1920687746974</v>
      </c>
      <c r="X136" s="1"/>
      <c r="Y136" s="47" t="n">
        <f aca="false">W136</f>
        <v>19.1920687746974</v>
      </c>
      <c r="AA136" s="41"/>
    </row>
    <row r="137" customFormat="false" ht="17.35" hidden="false" customHeight="false" outlineLevel="0" collapsed="false">
      <c r="A137" s="1" t="n">
        <v>2011</v>
      </c>
      <c r="B137" s="1"/>
      <c r="C137" s="1"/>
      <c r="D137" s="1"/>
      <c r="E137" s="1"/>
      <c r="F137" s="1"/>
      <c r="G137" s="48" t="n">
        <v>373</v>
      </c>
      <c r="H137" s="48" t="n">
        <v>8089</v>
      </c>
      <c r="I137" s="48" t="n">
        <v>237</v>
      </c>
      <c r="J137" s="48" t="n">
        <v>32967</v>
      </c>
      <c r="K137" s="1"/>
      <c r="L137" s="1"/>
      <c r="M137" s="1"/>
      <c r="N137" s="1" t="n">
        <v>258901</v>
      </c>
      <c r="O137" s="44" t="n">
        <f aca="false">N137</f>
        <v>258901</v>
      </c>
      <c r="P137" s="1"/>
      <c r="Q137" s="1"/>
      <c r="R137" s="1"/>
      <c r="S137" s="1"/>
      <c r="T137" s="1"/>
      <c r="U137" s="1"/>
      <c r="V137" s="1"/>
      <c r="W137" s="2" t="n">
        <f aca="false">((H137+J137)/$O137)*100</f>
        <v>15.857798927003</v>
      </c>
      <c r="X137" s="1"/>
      <c r="Y137" s="47" t="n">
        <f aca="false">W137</f>
        <v>15.857798927003</v>
      </c>
      <c r="AA137" s="41"/>
    </row>
    <row r="138" customFormat="false" ht="17.35" hidden="false" customHeight="false" outlineLevel="0" collapsed="false">
      <c r="A138" s="1" t="n">
        <v>2012</v>
      </c>
      <c r="B138" s="1"/>
      <c r="C138" s="1"/>
      <c r="D138" s="1"/>
      <c r="E138" s="1"/>
      <c r="F138" s="1"/>
      <c r="G138" s="1" t="n">
        <v>266</v>
      </c>
      <c r="H138" s="1" t="n">
        <v>3413</v>
      </c>
      <c r="I138" s="1" t="n">
        <v>161</v>
      </c>
      <c r="J138" s="49" t="n">
        <v>17414</v>
      </c>
      <c r="K138" s="1"/>
      <c r="L138" s="1"/>
      <c r="M138" s="1"/>
      <c r="N138" s="1" t="n">
        <v>268984</v>
      </c>
      <c r="O138" s="50" t="n">
        <f aca="false">N138</f>
        <v>268984</v>
      </c>
      <c r="P138" s="1"/>
      <c r="Q138" s="1"/>
      <c r="R138" s="1"/>
      <c r="S138" s="1"/>
      <c r="T138" s="1"/>
      <c r="U138" s="1"/>
      <c r="V138" s="1"/>
      <c r="W138" s="2" t="n">
        <f aca="false">((H138+J138)/$O138)*100</f>
        <v>7.74283972280879</v>
      </c>
      <c r="X138" s="1"/>
      <c r="Y138" s="47" t="n">
        <f aca="false">W138</f>
        <v>7.74283972280879</v>
      </c>
      <c r="AA138" s="41"/>
    </row>
    <row r="139" customFormat="false" ht="17.35" hidden="false" customHeight="false" outlineLevel="0" collapsed="false">
      <c r="A139" s="1" t="n">
        <v>2013</v>
      </c>
      <c r="G139" s="1" t="n">
        <v>238</v>
      </c>
      <c r="H139" s="1" t="n">
        <v>7665</v>
      </c>
      <c r="I139" s="1" t="n">
        <v>141</v>
      </c>
      <c r="J139" s="1" t="n">
        <v>31839</v>
      </c>
      <c r="N139" s="1" t="n">
        <v>284080</v>
      </c>
      <c r="O139" s="50" t="n">
        <f aca="false">N139</f>
        <v>284080</v>
      </c>
      <c r="W139" s="2" t="n">
        <f aca="false">((H139+J139)/$O139)*100</f>
        <v>13.9059419881723</v>
      </c>
      <c r="Y139" s="47" t="n">
        <f aca="false">W139</f>
        <v>13.9059419881723</v>
      </c>
    </row>
    <row r="140" customFormat="false" ht="17.35" hidden="false" customHeight="false" outlineLevel="0" collapsed="false">
      <c r="A140" s="1" t="n">
        <v>2014</v>
      </c>
      <c r="G140" s="1" t="n">
        <v>189</v>
      </c>
      <c r="H140" s="1" t="n">
        <v>8032</v>
      </c>
      <c r="I140" s="1" t="n">
        <v>110</v>
      </c>
      <c r="J140" s="1" t="n">
        <v>15041</v>
      </c>
      <c r="N140" s="1" t="n">
        <v>309788</v>
      </c>
      <c r="O140" s="50" t="n">
        <f aca="false">N140</f>
        <v>309788</v>
      </c>
      <c r="W140" s="2" t="n">
        <f aca="false">((H140+J140)/$O140)*100</f>
        <v>7.44799669451367</v>
      </c>
      <c r="Y140" s="47" t="n">
        <f aca="false">W140</f>
        <v>7.44799669451367</v>
      </c>
    </row>
    <row r="141" customFormat="false" ht="17.35" hidden="false" customHeight="false" outlineLevel="0" collapsed="false">
      <c r="A141" s="1" t="n">
        <v>2015</v>
      </c>
      <c r="G141" s="1" t="n">
        <v>245</v>
      </c>
      <c r="H141" s="1" t="n">
        <v>6920</v>
      </c>
      <c r="I141" s="1" t="n">
        <v>145</v>
      </c>
      <c r="J141" s="1" t="n">
        <v>33335</v>
      </c>
      <c r="N141" s="1" t="n">
        <v>330807</v>
      </c>
      <c r="O141" s="50" t="n">
        <f aca="false">N141</f>
        <v>330807</v>
      </c>
      <c r="W141" s="2" t="n">
        <f aca="false">((H141+J141)/$O141)*100</f>
        <v>12.1687267802677</v>
      </c>
      <c r="Y141" s="47" t="n">
        <f aca="false">W141</f>
        <v>12.1687267802677</v>
      </c>
    </row>
    <row r="142" customFormat="false" ht="17.35" hidden="false" customHeight="false" outlineLevel="0" collapsed="false">
      <c r="A142" s="1" t="n">
        <v>2016</v>
      </c>
      <c r="G142" s="1" t="n">
        <v>428</v>
      </c>
      <c r="H142" s="1" t="n">
        <v>24688</v>
      </c>
      <c r="I142" s="1" t="n">
        <v>262</v>
      </c>
      <c r="J142" s="1" t="n">
        <v>189968</v>
      </c>
      <c r="N142" s="1" t="n">
        <v>353218</v>
      </c>
      <c r="O142" s="50" t="n">
        <f aca="false">N142</f>
        <v>353218</v>
      </c>
      <c r="W142" s="2" t="n">
        <f aca="false">((H142+J142)/$O142)*100</f>
        <v>60.7715348594919</v>
      </c>
      <c r="Y142" s="47" t="n">
        <f aca="false">W142</f>
        <v>60.7715348594919</v>
      </c>
    </row>
    <row r="143" customFormat="false" ht="17.35" hidden="false" customHeight="false" outlineLevel="0" collapsed="false">
      <c r="A143" s="1" t="n">
        <v>2017</v>
      </c>
      <c r="G143" s="1" t="n">
        <v>364</v>
      </c>
      <c r="H143" s="1" t="n">
        <v>18783</v>
      </c>
      <c r="I143" s="1" t="n">
        <v>259</v>
      </c>
      <c r="J143" s="1" t="n">
        <v>35227</v>
      </c>
      <c r="N143" s="1" t="n">
        <v>372333</v>
      </c>
      <c r="O143" s="50" t="n">
        <f aca="false">N143</f>
        <v>372333</v>
      </c>
      <c r="W143" s="2" t="n">
        <f aca="false">((H143+J143)/$O143)*100</f>
        <v>14.5058321448811</v>
      </c>
      <c r="Y143" s="47" t="n">
        <f aca="false">W143</f>
        <v>14.5058321448811</v>
      </c>
    </row>
    <row r="144" customFormat="false" ht="17.35" hidden="false" customHeight="false" outlineLevel="0" collapsed="false">
      <c r="A144" s="1" t="n">
        <v>2018</v>
      </c>
      <c r="G144" s="1" t="n">
        <v>960</v>
      </c>
      <c r="H144" s="1" t="n">
        <v>27732</v>
      </c>
      <c r="I144" s="1" t="n">
        <v>603</v>
      </c>
      <c r="J144" s="51" t="n">
        <v>78787</v>
      </c>
      <c r="N144" s="1" t="n">
        <v>381249</v>
      </c>
      <c r="O144" s="50" t="n">
        <f aca="false">N144</f>
        <v>381249</v>
      </c>
      <c r="W144" s="2" t="n">
        <f aca="false">((H144+J144)/$O144)*100</f>
        <v>27.9394831199557</v>
      </c>
      <c r="Y144" s="47" t="n">
        <f aca="false">W144</f>
        <v>27.9394831199557</v>
      </c>
    </row>
    <row r="145" customFormat="false" ht="17.35" hidden="false" customHeight="false" outlineLevel="0" collapsed="false">
      <c r="A145" s="1" t="n">
        <v>2019</v>
      </c>
      <c r="G145" s="1" t="n">
        <v>911</v>
      </c>
      <c r="H145" s="1" t="n">
        <v>9040</v>
      </c>
      <c r="I145" s="1" t="n">
        <v>609</v>
      </c>
      <c r="J145" s="51" t="n">
        <v>55556</v>
      </c>
      <c r="N145" s="1" t="n">
        <v>399508</v>
      </c>
      <c r="O145" s="50" t="n">
        <f aca="false">N145</f>
        <v>399508</v>
      </c>
      <c r="W145" s="2" t="n">
        <f aca="false">((H145+J145)/$O145)*100</f>
        <v>16.1688877319102</v>
      </c>
      <c r="Y145" s="47" t="n">
        <f aca="false">W145</f>
        <v>16.1688877319102</v>
      </c>
    </row>
    <row r="146" customFormat="false" ht="17.35" hidden="false" customHeight="false" outlineLevel="0" collapsed="false">
      <c r="A146" s="1" t="n">
        <v>2020</v>
      </c>
      <c r="G146" s="1" t="n">
        <v>605</v>
      </c>
      <c r="H146" s="1" t="n">
        <v>10813</v>
      </c>
      <c r="I146" s="1" t="n">
        <v>446</v>
      </c>
      <c r="J146" s="51" t="n">
        <v>16286</v>
      </c>
      <c r="N146" s="1" t="n">
        <v>370986</v>
      </c>
      <c r="O146" s="50" t="n">
        <f aca="false">N146</f>
        <v>370986</v>
      </c>
      <c r="W146" s="2" t="n">
        <f aca="false">((H146+J146)/$O146)*100</f>
        <v>7.30458831330562</v>
      </c>
      <c r="Y146" s="47" t="n">
        <f aca="false">W146</f>
        <v>7.30458831330562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LibreOffice/7.0.1.2$MacOSX_X86_64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2012-08-03T18:51:45Z</dcterms:created>
  <dc:creator>jf</dc:creator>
  <dc:description/>
  <dc:language>en-GB</dc:language>
  <cp:lastModifiedBy/>
  <dcterms:modified xsi:type="dcterms:W3CDTF">2021-05-12T14:30:40Z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